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codeName="ThisWorkbook"/>
  <mc:AlternateContent xmlns:mc="http://schemas.openxmlformats.org/markup-compatibility/2006">
    <mc:Choice Requires="x15">
      <x15ac:absPath xmlns:x15ac="http://schemas.microsoft.com/office/spreadsheetml/2010/11/ac" url="C:\Users\Nick\Documents\CBR\BOR\redd.2024\"/>
    </mc:Choice>
  </mc:AlternateContent>
  <bookViews>
    <workbookView xWindow="0" yWindow="0" windowWidth="23040" windowHeight="9288" tabRatio="693" activeTab="4"/>
  </bookViews>
  <sheets>
    <sheet name="SUMMARY COMPARISON" sheetId="6" r:id="rId1"/>
    <sheet name="All Year Recapture analysis" sheetId="7" r:id="rId2"/>
    <sheet name="SECTIONS" sheetId="4" r:id="rId3"/>
    <sheet name="Aerial Redds" sheetId="5" r:id="rId4"/>
    <sheet name="2021 draft carcass" sheetId="1" r:id="rId5"/>
    <sheet name="2000-2020 raw data carcass" sheetId="3" r:id="rId6"/>
  </sheets>
  <definedNames>
    <definedName name="_xlnm._FilterDatabase" localSheetId="5" hidden="1">'2000-2020 raw data carcass'!$B$1:$B$2011</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A47" i="6" l="1"/>
  <c r="AE47" i="6"/>
  <c r="AD47" i="6"/>
  <c r="AB47" i="6"/>
  <c r="AB43" i="6"/>
  <c r="N16" i="7" l="1"/>
  <c r="W34" i="6" l="1"/>
  <c r="V33" i="6"/>
  <c r="V34" i="6"/>
  <c r="U32" i="6"/>
  <c r="U33" i="6"/>
  <c r="U34" i="6"/>
  <c r="T32" i="6"/>
  <c r="AA34" i="6" s="1"/>
  <c r="AD34" i="6" s="1"/>
  <c r="T33" i="6"/>
  <c r="T34" i="6"/>
  <c r="AC34" i="6" s="1"/>
  <c r="T31" i="6"/>
  <c r="G12" i="6"/>
  <c r="G14" i="6"/>
  <c r="G7" i="6"/>
  <c r="Z31" i="6"/>
  <c r="Z32" i="6"/>
  <c r="G9" i="6" s="1"/>
  <c r="Z33" i="6"/>
  <c r="G10" i="6" s="1"/>
  <c r="Z34" i="6"/>
  <c r="G11" i="6" s="1"/>
  <c r="Z35" i="6"/>
  <c r="Z36" i="6"/>
  <c r="G13" i="6" s="1"/>
  <c r="Z37" i="6"/>
  <c r="AB37" i="6" s="1"/>
  <c r="Z38" i="6"/>
  <c r="G15" i="6" s="1"/>
  <c r="Z39" i="6"/>
  <c r="Z40" i="6"/>
  <c r="G17" i="6" s="1"/>
  <c r="Z41" i="6"/>
  <c r="Z42" i="6"/>
  <c r="G19" i="6" s="1"/>
  <c r="Z43" i="6"/>
  <c r="G20" i="6" s="1"/>
  <c r="Z44" i="6"/>
  <c r="Z45" i="6"/>
  <c r="AB45" i="6" s="1"/>
  <c r="Z46" i="6"/>
  <c r="G23" i="6" s="1"/>
  <c r="Z47" i="6"/>
  <c r="AC35" i="6"/>
  <c r="AB34" i="6"/>
  <c r="AB35" i="6"/>
  <c r="AB42" i="6"/>
  <c r="Z30" i="6"/>
  <c r="AB30" i="6" s="1"/>
  <c r="B28" i="7"/>
  <c r="D28" i="7"/>
  <c r="C28" i="7"/>
  <c r="K47" i="6"/>
  <c r="N47" i="6" s="1"/>
  <c r="K46" i="6"/>
  <c r="Q46" i="6" s="1"/>
  <c r="K45" i="6"/>
  <c r="P45" i="6" s="1"/>
  <c r="K44" i="6"/>
  <c r="Q44" i="6" s="1"/>
  <c r="K43" i="6"/>
  <c r="P43" i="6" s="1"/>
  <c r="K42" i="6"/>
  <c r="O42" i="6" s="1"/>
  <c r="K41" i="6"/>
  <c r="O41" i="6" s="1"/>
  <c r="K40" i="6"/>
  <c r="Q40" i="6" s="1"/>
  <c r="K39" i="6"/>
  <c r="N39" i="6" s="1"/>
  <c r="K38" i="6"/>
  <c r="Q38" i="6" s="1"/>
  <c r="K37" i="6"/>
  <c r="P37" i="6" s="1"/>
  <c r="K36" i="6"/>
  <c r="N36" i="6" s="1"/>
  <c r="K35" i="6"/>
  <c r="Q35" i="6" s="1"/>
  <c r="K34" i="6"/>
  <c r="O34" i="6" s="1"/>
  <c r="K33" i="6"/>
  <c r="O33" i="6" s="1"/>
  <c r="K32" i="6"/>
  <c r="Q32" i="6" s="1"/>
  <c r="K31" i="6"/>
  <c r="N31" i="6" s="1"/>
  <c r="K30" i="6"/>
  <c r="N30" i="6" s="1"/>
  <c r="J58" i="6"/>
  <c r="J59" i="6"/>
  <c r="J60" i="6"/>
  <c r="J61" i="6"/>
  <c r="E43" i="7"/>
  <c r="E44" i="7" s="1"/>
  <c r="D43" i="7"/>
  <c r="D42" i="7"/>
  <c r="C42" i="7"/>
  <c r="C43" i="7"/>
  <c r="C41" i="7"/>
  <c r="E15" i="7"/>
  <c r="E16" i="7" s="1"/>
  <c r="D15" i="7"/>
  <c r="D14" i="7"/>
  <c r="C14" i="7"/>
  <c r="C15" i="7"/>
  <c r="C13" i="7"/>
  <c r="B13" i="7"/>
  <c r="B14" i="7"/>
  <c r="B15" i="7"/>
  <c r="B12" i="7"/>
  <c r="AE34" i="6" l="1"/>
  <c r="H11" i="6" s="1"/>
  <c r="AA31" i="6"/>
  <c r="AD31" i="6" s="1"/>
  <c r="AE31" i="6" s="1"/>
  <c r="H8" i="6" s="1"/>
  <c r="AA43" i="6"/>
  <c r="AD43" i="6" s="1"/>
  <c r="AE43" i="6" s="1"/>
  <c r="H20" i="6" s="1"/>
  <c r="AC44" i="6"/>
  <c r="AA39" i="6"/>
  <c r="AD39" i="6" s="1"/>
  <c r="AE39" i="6" s="1"/>
  <c r="H16" i="6" s="1"/>
  <c r="AA42" i="6"/>
  <c r="AD42" i="6" s="1"/>
  <c r="AE42" i="6" s="1"/>
  <c r="H19" i="6" s="1"/>
  <c r="AC45" i="6"/>
  <c r="H24" i="6"/>
  <c r="AA44" i="6"/>
  <c r="AD44" i="6" s="1"/>
  <c r="AE44" i="6" s="1"/>
  <c r="H21" i="6" s="1"/>
  <c r="AA36" i="6"/>
  <c r="AD36" i="6" s="1"/>
  <c r="AE36" i="6" s="1"/>
  <c r="H13" i="6" s="1"/>
  <c r="AC43" i="6"/>
  <c r="AA35" i="6"/>
  <c r="AD35" i="6" s="1"/>
  <c r="AE35" i="6" s="1"/>
  <c r="H12" i="6" s="1"/>
  <c r="AA41" i="6"/>
  <c r="AD41" i="6" s="1"/>
  <c r="AE41" i="6" s="1"/>
  <c r="H18" i="6" s="1"/>
  <c r="AC42" i="6"/>
  <c r="G22" i="6"/>
  <c r="AA30" i="6"/>
  <c r="AD30" i="6" s="1"/>
  <c r="AE30" i="6" s="1"/>
  <c r="H7" i="6" s="1"/>
  <c r="AB44" i="6"/>
  <c r="AC37" i="6"/>
  <c r="AG30" i="6"/>
  <c r="AB32" i="6"/>
  <c r="AC32" i="6"/>
  <c r="G18" i="6"/>
  <c r="G8" i="6"/>
  <c r="AA33" i="6"/>
  <c r="AD33" i="6" s="1"/>
  <c r="AE33" i="6" s="1"/>
  <c r="H10" i="6" s="1"/>
  <c r="AB41" i="6"/>
  <c r="AH41" i="6" s="1"/>
  <c r="AI41" i="6" s="1"/>
  <c r="AB31" i="6"/>
  <c r="AC40" i="6"/>
  <c r="AC31" i="6"/>
  <c r="AA32" i="6"/>
  <c r="AD32" i="6" s="1"/>
  <c r="AE32" i="6" s="1"/>
  <c r="H9" i="6" s="1"/>
  <c r="AB40" i="6"/>
  <c r="AC30" i="6"/>
  <c r="AC39" i="6"/>
  <c r="AC33" i="6"/>
  <c r="AC47" i="6"/>
  <c r="AA40" i="6"/>
  <c r="AD40" i="6" s="1"/>
  <c r="AE40" i="6" s="1"/>
  <c r="H17" i="6" s="1"/>
  <c r="AB36" i="6"/>
  <c r="AC36" i="6"/>
  <c r="G21" i="6"/>
  <c r="AB33" i="6"/>
  <c r="AC41" i="6"/>
  <c r="G24" i="6"/>
  <c r="G16" i="6"/>
  <c r="AB39" i="6"/>
  <c r="AG39" i="6"/>
  <c r="AF39" i="6"/>
  <c r="AG43" i="6"/>
  <c r="AF31" i="6"/>
  <c r="AG36" i="6"/>
  <c r="AG41" i="6"/>
  <c r="AF41" i="6"/>
  <c r="AF47" i="6"/>
  <c r="AH47" i="6" s="1"/>
  <c r="AI47" i="6" s="1"/>
  <c r="I24" i="6" s="1"/>
  <c r="AF42" i="6"/>
  <c r="AH42" i="6" s="1"/>
  <c r="AI42" i="6" s="1"/>
  <c r="AG42" i="6"/>
  <c r="AF34" i="6"/>
  <c r="AH34" i="6" s="1"/>
  <c r="AI34" i="6" s="1"/>
  <c r="AA46" i="6"/>
  <c r="AD46" i="6" s="1"/>
  <c r="AE46" i="6" s="1"/>
  <c r="H23" i="6" s="1"/>
  <c r="AA38" i="6"/>
  <c r="AD38" i="6" s="1"/>
  <c r="AE38" i="6" s="1"/>
  <c r="H15" i="6" s="1"/>
  <c r="AA45" i="6"/>
  <c r="AD45" i="6" s="1"/>
  <c r="AE45" i="6" s="1"/>
  <c r="H22" i="6" s="1"/>
  <c r="AA37" i="6"/>
  <c r="AD37" i="6" s="1"/>
  <c r="AE37" i="6" s="1"/>
  <c r="H14" i="6" s="1"/>
  <c r="AB46" i="6"/>
  <c r="AB38" i="6"/>
  <c r="AC46" i="6"/>
  <c r="AC38" i="6"/>
  <c r="P42" i="6"/>
  <c r="P36" i="6"/>
  <c r="Q42" i="6"/>
  <c r="O36" i="6"/>
  <c r="P34" i="6"/>
  <c r="Q34" i="6"/>
  <c r="O39" i="6"/>
  <c r="N45" i="6"/>
  <c r="Q36" i="6"/>
  <c r="P39" i="6"/>
  <c r="Q45" i="6"/>
  <c r="Q39" i="6"/>
  <c r="N44" i="6"/>
  <c r="N37" i="6"/>
  <c r="O31" i="6"/>
  <c r="O37" i="6"/>
  <c r="O40" i="6"/>
  <c r="O44" i="6"/>
  <c r="O47" i="6"/>
  <c r="P31" i="6"/>
  <c r="Q37" i="6"/>
  <c r="P44" i="6"/>
  <c r="P47" i="6"/>
  <c r="Q31" i="6"/>
  <c r="Q47" i="6"/>
  <c r="N41" i="6"/>
  <c r="N38" i="6"/>
  <c r="O30" i="6"/>
  <c r="P33" i="6"/>
  <c r="N35" i="6"/>
  <c r="O38" i="6"/>
  <c r="P41" i="6"/>
  <c r="N43" i="6"/>
  <c r="O46" i="6"/>
  <c r="P30" i="6"/>
  <c r="N32" i="6"/>
  <c r="Q33" i="6"/>
  <c r="O35" i="6"/>
  <c r="P38" i="6"/>
  <c r="N40" i="6"/>
  <c r="Q41" i="6"/>
  <c r="O43" i="6"/>
  <c r="P46" i="6"/>
  <c r="N46" i="6"/>
  <c r="Q30" i="6"/>
  <c r="O32" i="6"/>
  <c r="P35" i="6"/>
  <c r="P32" i="6"/>
  <c r="P40" i="6"/>
  <c r="N42" i="6"/>
  <c r="Q43" i="6"/>
  <c r="O45" i="6"/>
  <c r="N33" i="6"/>
  <c r="N34" i="6"/>
  <c r="D44" i="7"/>
  <c r="C44" i="7"/>
  <c r="E24" i="7"/>
  <c r="E25" i="7" s="1"/>
  <c r="D16" i="7"/>
  <c r="D23" i="7" s="1"/>
  <c r="C16" i="7"/>
  <c r="B16" i="7"/>
  <c r="B24" i="7" s="1"/>
  <c r="Q78" i="7"/>
  <c r="P78" i="7"/>
  <c r="O78" i="7"/>
  <c r="N78" i="7"/>
  <c r="Q71" i="7"/>
  <c r="P71" i="7"/>
  <c r="J71" i="7" s="1"/>
  <c r="O71" i="7"/>
  <c r="I69" i="7" s="1"/>
  <c r="N71" i="7"/>
  <c r="H71" i="7" s="1"/>
  <c r="Q64" i="7"/>
  <c r="P64" i="7"/>
  <c r="J64" i="7" s="1"/>
  <c r="O64" i="7"/>
  <c r="I62" i="7" s="1"/>
  <c r="N64" i="7"/>
  <c r="H62" i="7" s="1"/>
  <c r="Q57" i="7"/>
  <c r="P57" i="7"/>
  <c r="J57" i="7" s="1"/>
  <c r="O57" i="7"/>
  <c r="I56" i="7" s="1"/>
  <c r="N57" i="7"/>
  <c r="H54" i="7" s="1"/>
  <c r="Q50" i="7"/>
  <c r="P50" i="7"/>
  <c r="J50" i="7" s="1"/>
  <c r="O50" i="7"/>
  <c r="I50" i="7" s="1"/>
  <c r="N50" i="7"/>
  <c r="H50" i="7" s="1"/>
  <c r="Q43" i="7"/>
  <c r="P43" i="7"/>
  <c r="J42" i="7" s="1"/>
  <c r="O43" i="7"/>
  <c r="I42" i="7" s="1"/>
  <c r="N43" i="7"/>
  <c r="H41" i="7" s="1"/>
  <c r="Q36" i="7"/>
  <c r="K36" i="7" s="1"/>
  <c r="P36" i="7"/>
  <c r="J36" i="7" s="1"/>
  <c r="O36" i="7"/>
  <c r="I34" i="7" s="1"/>
  <c r="N36" i="7"/>
  <c r="H33" i="7" s="1"/>
  <c r="Q29" i="7"/>
  <c r="K29" i="7" s="1"/>
  <c r="P29" i="7"/>
  <c r="J28" i="7" s="1"/>
  <c r="O29" i="7"/>
  <c r="I28" i="7" s="1"/>
  <c r="N29" i="7"/>
  <c r="H28" i="7" s="1"/>
  <c r="Q22" i="7"/>
  <c r="K22" i="7" s="1"/>
  <c r="P22" i="7"/>
  <c r="J22" i="7" s="1"/>
  <c r="O22" i="7"/>
  <c r="N22" i="7"/>
  <c r="H19" i="7" s="1"/>
  <c r="Q16" i="7"/>
  <c r="O16" i="7"/>
  <c r="I15" i="7" s="1"/>
  <c r="P16" i="7"/>
  <c r="J15" i="7" s="1"/>
  <c r="H15" i="7"/>
  <c r="B43" i="7" s="1"/>
  <c r="X24" i="6"/>
  <c r="AG47" i="6" l="1"/>
  <c r="AG34" i="6"/>
  <c r="AF32" i="6"/>
  <c r="AF36" i="6"/>
  <c r="AH36" i="6" s="1"/>
  <c r="AI36" i="6" s="1"/>
  <c r="AH31" i="6"/>
  <c r="AI31" i="6" s="1"/>
  <c r="AF30" i="6"/>
  <c r="AH30" i="6" s="1"/>
  <c r="AI30" i="6" s="1"/>
  <c r="I7" i="6" s="1"/>
  <c r="AF35" i="6"/>
  <c r="AH35" i="6" s="1"/>
  <c r="AI35" i="6" s="1"/>
  <c r="I12" i="6" s="1"/>
  <c r="AG31" i="6"/>
  <c r="AF44" i="6"/>
  <c r="AH44" i="6" s="1"/>
  <c r="AI44" i="6" s="1"/>
  <c r="AJ44" i="6" s="1"/>
  <c r="AK44" i="6" s="1"/>
  <c r="AL44" i="6" s="1"/>
  <c r="AG44" i="6"/>
  <c r="AG32" i="6"/>
  <c r="AG35" i="6"/>
  <c r="AF43" i="6"/>
  <c r="AH43" i="6" s="1"/>
  <c r="AI43" i="6" s="1"/>
  <c r="I20" i="6" s="1"/>
  <c r="AH39" i="6"/>
  <c r="AI39" i="6" s="1"/>
  <c r="I16" i="6" s="1"/>
  <c r="AF33" i="6"/>
  <c r="AH33" i="6" s="1"/>
  <c r="AI33" i="6" s="1"/>
  <c r="I10" i="6" s="1"/>
  <c r="AH32" i="6"/>
  <c r="AI32" i="6" s="1"/>
  <c r="AJ32" i="6" s="1"/>
  <c r="AK32" i="6" s="1"/>
  <c r="AL32" i="6" s="1"/>
  <c r="J9" i="6" s="1"/>
  <c r="AJ42" i="6"/>
  <c r="AK42" i="6" s="1"/>
  <c r="AL42" i="6" s="1"/>
  <c r="I19" i="6"/>
  <c r="AF40" i="6"/>
  <c r="AH40" i="6" s="1"/>
  <c r="AI40" i="6" s="1"/>
  <c r="I17" i="6" s="1"/>
  <c r="AJ31" i="6"/>
  <c r="I8" i="6"/>
  <c r="AJ41" i="6"/>
  <c r="AK41" i="6" s="1"/>
  <c r="AL41" i="6" s="1"/>
  <c r="I18" i="6"/>
  <c r="AG40" i="6"/>
  <c r="AG33" i="6"/>
  <c r="AJ30" i="6"/>
  <c r="AK30" i="6" s="1"/>
  <c r="AJ34" i="6"/>
  <c r="I11" i="6"/>
  <c r="AJ35" i="6"/>
  <c r="AK35" i="6" s="1"/>
  <c r="AL35" i="6" s="1"/>
  <c r="J12" i="6" s="1"/>
  <c r="AJ43" i="6"/>
  <c r="AK43" i="6" s="1"/>
  <c r="AL43" i="6" s="1"/>
  <c r="AJ47" i="6"/>
  <c r="AK47" i="6" s="1"/>
  <c r="AL47" i="6" s="1"/>
  <c r="AJ39" i="6"/>
  <c r="AK39" i="6" s="1"/>
  <c r="AL39" i="6" s="1"/>
  <c r="AG45" i="6"/>
  <c r="AF45" i="6"/>
  <c r="AH45" i="6" s="1"/>
  <c r="AI45" i="6" s="1"/>
  <c r="AG37" i="6"/>
  <c r="AF37" i="6"/>
  <c r="AH37" i="6" s="1"/>
  <c r="AI37" i="6" s="1"/>
  <c r="AG38" i="6"/>
  <c r="AF38" i="6"/>
  <c r="AH38" i="6" s="1"/>
  <c r="AI38" i="6" s="1"/>
  <c r="I15" i="6" s="1"/>
  <c r="AG46" i="6"/>
  <c r="AF46" i="6"/>
  <c r="AH46" i="6" s="1"/>
  <c r="AI46" i="6" s="1"/>
  <c r="I23" i="6" s="1"/>
  <c r="I71" i="7"/>
  <c r="B23" i="7"/>
  <c r="I63" i="7"/>
  <c r="D24" i="7"/>
  <c r="D25" i="7" s="1"/>
  <c r="J63" i="7"/>
  <c r="B21" i="7"/>
  <c r="B22" i="7"/>
  <c r="H70" i="7"/>
  <c r="H69" i="7"/>
  <c r="I70" i="7"/>
  <c r="C22" i="7"/>
  <c r="C23" i="7"/>
  <c r="C24" i="7"/>
  <c r="J78" i="7"/>
  <c r="J77" i="7"/>
  <c r="J70" i="7"/>
  <c r="H68" i="7"/>
  <c r="I77" i="7"/>
  <c r="I78" i="7"/>
  <c r="I76" i="7"/>
  <c r="I64" i="7"/>
  <c r="H76" i="7"/>
  <c r="H78" i="7"/>
  <c r="H77" i="7"/>
  <c r="H75" i="7"/>
  <c r="H61" i="7"/>
  <c r="H64" i="7"/>
  <c r="H63" i="7"/>
  <c r="J21" i="7"/>
  <c r="H57" i="7"/>
  <c r="H56" i="7"/>
  <c r="H55" i="7"/>
  <c r="I41" i="7"/>
  <c r="J29" i="7"/>
  <c r="H49" i="7"/>
  <c r="I49" i="7"/>
  <c r="J56" i="7"/>
  <c r="I14" i="7"/>
  <c r="H27" i="7"/>
  <c r="J43" i="7"/>
  <c r="H48" i="7"/>
  <c r="I55" i="7"/>
  <c r="I27" i="7"/>
  <c r="H36" i="7"/>
  <c r="H47" i="7"/>
  <c r="I48" i="7"/>
  <c r="I57" i="7"/>
  <c r="J49" i="7"/>
  <c r="H35" i="7"/>
  <c r="H14" i="7"/>
  <c r="B42" i="7" s="1"/>
  <c r="H13" i="7"/>
  <c r="B41" i="7" s="1"/>
  <c r="H20" i="7"/>
  <c r="J14" i="7"/>
  <c r="I43" i="7"/>
  <c r="H12" i="7"/>
  <c r="B40" i="7" s="1"/>
  <c r="B44" i="7" s="1"/>
  <c r="I13" i="7"/>
  <c r="H29" i="7"/>
  <c r="I29" i="7"/>
  <c r="H34" i="7"/>
  <c r="J35" i="7"/>
  <c r="H42" i="7"/>
  <c r="I36" i="7"/>
  <c r="H40" i="7"/>
  <c r="H26" i="7"/>
  <c r="I35" i="7"/>
  <c r="H43" i="7"/>
  <c r="I22" i="7"/>
  <c r="I21" i="7"/>
  <c r="I20" i="7"/>
  <c r="H22" i="7"/>
  <c r="H21" i="7"/>
  <c r="AJ33" i="6" l="1"/>
  <c r="AK33" i="6" s="1"/>
  <c r="AL33" i="6" s="1"/>
  <c r="AK34" i="6"/>
  <c r="AL34" i="6" s="1"/>
  <c r="AM34" i="6" s="1"/>
  <c r="AK31" i="6"/>
  <c r="AL31" i="6" s="1"/>
  <c r="J8" i="6" s="1"/>
  <c r="K8" i="6" s="1"/>
  <c r="P8" i="6" s="1"/>
  <c r="AM35" i="6"/>
  <c r="I21" i="6"/>
  <c r="I9" i="6"/>
  <c r="J19" i="6"/>
  <c r="K19" i="6" s="1"/>
  <c r="Q19" i="6" s="1"/>
  <c r="AM42" i="6"/>
  <c r="AL30" i="6"/>
  <c r="J7" i="6" s="1"/>
  <c r="K7" i="6" s="1"/>
  <c r="N7" i="6" s="1"/>
  <c r="AM44" i="6"/>
  <c r="J21" i="6"/>
  <c r="AM41" i="6"/>
  <c r="J18" i="6"/>
  <c r="AJ40" i="6"/>
  <c r="AK40" i="6" s="1"/>
  <c r="AL40" i="6" s="1"/>
  <c r="J17" i="6" s="1"/>
  <c r="AJ36" i="6"/>
  <c r="AK36" i="6" s="1"/>
  <c r="AL36" i="6" s="1"/>
  <c r="I13" i="6"/>
  <c r="AM32" i="6"/>
  <c r="AJ37" i="6"/>
  <c r="AK37" i="6" s="1"/>
  <c r="AL37" i="6" s="1"/>
  <c r="I14" i="6"/>
  <c r="AM39" i="6"/>
  <c r="J16" i="6"/>
  <c r="AM43" i="6"/>
  <c r="J20" i="6"/>
  <c r="K20" i="6" s="1"/>
  <c r="O20" i="6" s="1"/>
  <c r="AM47" i="6"/>
  <c r="J24" i="6"/>
  <c r="AJ45" i="6"/>
  <c r="AK45" i="6" s="1"/>
  <c r="AL45" i="6" s="1"/>
  <c r="I22" i="6"/>
  <c r="AJ46" i="6"/>
  <c r="AK46" i="6" s="1"/>
  <c r="AL46" i="6" s="1"/>
  <c r="AJ38" i="6"/>
  <c r="AK38" i="6" s="1"/>
  <c r="AL38" i="6" s="1"/>
  <c r="B25" i="7"/>
  <c r="C25" i="7"/>
  <c r="Y8" i="6"/>
  <c r="Y9" i="6"/>
  <c r="Y10" i="6"/>
  <c r="J62" i="6"/>
  <c r="Y11" i="6" s="1"/>
  <c r="J63" i="6"/>
  <c r="Y12" i="6" s="1"/>
  <c r="J64" i="6"/>
  <c r="Y13" i="6" s="1"/>
  <c r="J65" i="6"/>
  <c r="Y14" i="6" s="1"/>
  <c r="J66" i="6"/>
  <c r="Y15" i="6" s="1"/>
  <c r="J67" i="6"/>
  <c r="Y16" i="6" s="1"/>
  <c r="J68" i="6"/>
  <c r="Y17" i="6" s="1"/>
  <c r="J69" i="6"/>
  <c r="Y18" i="6" s="1"/>
  <c r="J70" i="6"/>
  <c r="Y19" i="6" s="1"/>
  <c r="J71" i="6"/>
  <c r="Y20" i="6" s="1"/>
  <c r="J72" i="6"/>
  <c r="Y21" i="6" s="1"/>
  <c r="J73" i="6"/>
  <c r="Y22" i="6" s="1"/>
  <c r="J74" i="6"/>
  <c r="Y23" i="6" s="1"/>
  <c r="J75" i="6"/>
  <c r="Y24" i="6" s="1"/>
  <c r="Y7" i="6"/>
  <c r="X8" i="6"/>
  <c r="X9" i="6"/>
  <c r="X10" i="6"/>
  <c r="X11" i="6"/>
  <c r="X12" i="6"/>
  <c r="X13" i="6"/>
  <c r="X14" i="6"/>
  <c r="X15" i="6"/>
  <c r="X16" i="6"/>
  <c r="X17" i="6"/>
  <c r="X18" i="6"/>
  <c r="X19" i="6"/>
  <c r="X20" i="6"/>
  <c r="X21" i="6"/>
  <c r="X22" i="6"/>
  <c r="X23" i="6"/>
  <c r="X7" i="6"/>
  <c r="K9" i="6"/>
  <c r="N9" i="6" s="1"/>
  <c r="K12" i="6"/>
  <c r="O12" i="6" s="1"/>
  <c r="K16" i="6"/>
  <c r="P16" i="6" s="1"/>
  <c r="K17" i="6"/>
  <c r="N17" i="6" s="1"/>
  <c r="K18" i="6"/>
  <c r="O18" i="6" s="1"/>
  <c r="J11" i="6" l="1"/>
  <c r="K11" i="6" s="1"/>
  <c r="O11" i="6" s="1"/>
  <c r="K21" i="6"/>
  <c r="N21" i="6" s="1"/>
  <c r="AM33" i="6"/>
  <c r="J10" i="6"/>
  <c r="K10" i="6" s="1"/>
  <c r="N10" i="6" s="1"/>
  <c r="K24" i="6"/>
  <c r="AM31" i="6"/>
  <c r="AM40" i="6"/>
  <c r="AM30" i="6"/>
  <c r="AM45" i="6"/>
  <c r="J22" i="6"/>
  <c r="AM38" i="6"/>
  <c r="J15" i="6"/>
  <c r="AM37" i="6"/>
  <c r="J14" i="6"/>
  <c r="AM36" i="6"/>
  <c r="J13" i="6"/>
  <c r="K13" i="6" s="1"/>
  <c r="AM46" i="6"/>
  <c r="J23" i="6"/>
  <c r="P7" i="6"/>
  <c r="O16" i="6"/>
  <c r="O8" i="6"/>
  <c r="N8" i="6"/>
  <c r="Q20" i="6"/>
  <c r="P20" i="6"/>
  <c r="N20" i="6"/>
  <c r="Q16" i="6"/>
  <c r="O7" i="6"/>
  <c r="Q8" i="6"/>
  <c r="N19" i="6"/>
  <c r="N18" i="6"/>
  <c r="N16" i="6"/>
  <c r="Q7" i="6"/>
  <c r="P21" i="6"/>
  <c r="Q18" i="6"/>
  <c r="Q9" i="6"/>
  <c r="P19" i="6"/>
  <c r="O19" i="6"/>
  <c r="O10" i="6"/>
  <c r="O21" i="6"/>
  <c r="P18" i="6"/>
  <c r="P9" i="6"/>
  <c r="O9" i="6"/>
  <c r="Q17" i="6"/>
  <c r="P17" i="6"/>
  <c r="O17" i="6"/>
  <c r="N12" i="6"/>
  <c r="Q12" i="6"/>
  <c r="P12" i="6"/>
  <c r="O13" i="6" l="1"/>
  <c r="P13" i="6"/>
  <c r="N11" i="6"/>
  <c r="P11" i="6"/>
  <c r="Q21" i="6"/>
  <c r="Q11" i="6"/>
  <c r="K15" i="6"/>
  <c r="Q15" i="6" s="1"/>
  <c r="O24" i="6"/>
  <c r="N24" i="6"/>
  <c r="P24" i="6"/>
  <c r="K14" i="6"/>
  <c r="P10" i="6"/>
  <c r="K23" i="6"/>
  <c r="Q23" i="6" s="1"/>
  <c r="Q24" i="6"/>
  <c r="N13" i="6"/>
  <c r="Q13" i="6"/>
  <c r="Q10" i="6"/>
  <c r="K22" i="6"/>
  <c r="AG36" i="5"/>
  <c r="AH34" i="5" s="1"/>
  <c r="AH35" i="5"/>
  <c r="AH27" i="5"/>
  <c r="AP17" i="5"/>
  <c r="AP16" i="5"/>
  <c r="AP15" i="5"/>
  <c r="AP14" i="5"/>
  <c r="AP13" i="5"/>
  <c r="AP12" i="5"/>
  <c r="AP11" i="5"/>
  <c r="AP10" i="5"/>
  <c r="AP9" i="5"/>
  <c r="AP8" i="5"/>
  <c r="BS7" i="5"/>
  <c r="BR7" i="5"/>
  <c r="AA7" i="5"/>
  <c r="Z7" i="5"/>
  <c r="AP7" i="5" s="1"/>
  <c r="BR6" i="5"/>
  <c r="Z6" i="5"/>
  <c r="AP6" i="5" s="1"/>
  <c r="AP18" i="5" s="1"/>
  <c r="AP5" i="5"/>
  <c r="AP4" i="5"/>
  <c r="O22" i="6" l="1"/>
  <c r="P22" i="6"/>
  <c r="N22" i="6"/>
  <c r="Q22" i="6"/>
  <c r="N14" i="6"/>
  <c r="O14" i="6"/>
  <c r="P14" i="6"/>
  <c r="Q14" i="6"/>
  <c r="N23" i="6"/>
  <c r="P23" i="6"/>
  <c r="O23" i="6"/>
  <c r="O15" i="6"/>
  <c r="P15" i="6"/>
  <c r="N15" i="6"/>
  <c r="AH22" i="5"/>
  <c r="AH30" i="5"/>
  <c r="AH29" i="5"/>
  <c r="AH23" i="5"/>
  <c r="AH31" i="5"/>
  <c r="AH24" i="5"/>
  <c r="AH32" i="5"/>
  <c r="AH28" i="5"/>
  <c r="AH25" i="5"/>
  <c r="AH33" i="5"/>
  <c r="AH26" i="5"/>
  <c r="C3" i="1" l="1"/>
  <c r="G2" i="1"/>
  <c r="AD12" i="4"/>
  <c r="AE12" i="4"/>
</calcChain>
</file>

<file path=xl/sharedStrings.xml><?xml version="1.0" encoding="utf-8"?>
<sst xmlns="http://schemas.openxmlformats.org/spreadsheetml/2006/main" count="1595" uniqueCount="1052">
  <si>
    <t>SAMPLED CARCASSES_Date</t>
  </si>
  <si>
    <t>SAMPLED CARCASSES.Section#</t>
  </si>
  <si>
    <t>Disc#</t>
  </si>
  <si>
    <t>DISC TAG RECAPS_Date</t>
  </si>
  <si>
    <t>DISC TAG RECAPS.Section#</t>
  </si>
  <si>
    <t>5423</t>
  </si>
  <si>
    <t>2832</t>
  </si>
  <si>
    <t>5702</t>
  </si>
  <si>
    <t>2545</t>
  </si>
  <si>
    <t>2548</t>
  </si>
  <si>
    <t>3717</t>
  </si>
  <si>
    <t>3721</t>
  </si>
  <si>
    <t>3534</t>
  </si>
  <si>
    <t>5438</t>
  </si>
  <si>
    <t>5440</t>
  </si>
  <si>
    <t>5441</t>
  </si>
  <si>
    <t>5523</t>
  </si>
  <si>
    <t>5526</t>
  </si>
  <si>
    <t>5573</t>
  </si>
  <si>
    <t>5578</t>
  </si>
  <si>
    <t>5582</t>
  </si>
  <si>
    <t>2850</t>
  </si>
  <si>
    <t>2895</t>
  </si>
  <si>
    <t>2896</t>
  </si>
  <si>
    <t>5602</t>
  </si>
  <si>
    <t>5604</t>
  </si>
  <si>
    <t>5605</t>
  </si>
  <si>
    <t>5606</t>
  </si>
  <si>
    <t>5608</t>
  </si>
  <si>
    <t>2941</t>
  </si>
  <si>
    <t>2942</t>
  </si>
  <si>
    <t>2944</t>
  </si>
  <si>
    <t>2947</t>
  </si>
  <si>
    <t>2948</t>
  </si>
  <si>
    <t>2950</t>
  </si>
  <si>
    <t>2976</t>
  </si>
  <si>
    <t>2977</t>
  </si>
  <si>
    <t>2982</t>
  </si>
  <si>
    <t>6439</t>
  </si>
  <si>
    <t>6441</t>
  </si>
  <si>
    <t>6446</t>
  </si>
  <si>
    <t>6447</t>
  </si>
  <si>
    <t>2036</t>
  </si>
  <si>
    <t>2037</t>
  </si>
  <si>
    <t>2038</t>
  </si>
  <si>
    <t>2041</t>
  </si>
  <si>
    <t>2043</t>
  </si>
  <si>
    <t>2048</t>
  </si>
  <si>
    <t>2088</t>
  </si>
  <si>
    <t>2089</t>
  </si>
  <si>
    <t>2090</t>
  </si>
  <si>
    <t>2091</t>
  </si>
  <si>
    <t>2097</t>
  </si>
  <si>
    <t>6501</t>
  </si>
  <si>
    <t>5818</t>
  </si>
  <si>
    <t>5819</t>
  </si>
  <si>
    <t>5826</t>
  </si>
  <si>
    <t>5866</t>
  </si>
  <si>
    <t>5870</t>
  </si>
  <si>
    <t>5871</t>
  </si>
  <si>
    <t>5877</t>
  </si>
  <si>
    <t>5878</t>
  </si>
  <si>
    <t>5951</t>
  </si>
  <si>
    <t>5953</t>
  </si>
  <si>
    <t>5955</t>
  </si>
  <si>
    <t>5956</t>
  </si>
  <si>
    <t>5958</t>
  </si>
  <si>
    <t>5960</t>
  </si>
  <si>
    <t>5965</t>
  </si>
  <si>
    <t>5966</t>
  </si>
  <si>
    <t>6000</t>
  </si>
  <si>
    <t>3945</t>
  </si>
  <si>
    <t>5730</t>
  </si>
  <si>
    <t>5735</t>
  </si>
  <si>
    <t>5737</t>
  </si>
  <si>
    <t>5738</t>
  </si>
  <si>
    <t>5739</t>
  </si>
  <si>
    <t>5744</t>
  </si>
  <si>
    <t>5745</t>
  </si>
  <si>
    <t>5747</t>
  </si>
  <si>
    <t>5751</t>
  </si>
  <si>
    <t>5755</t>
  </si>
  <si>
    <t>5757</t>
  </si>
  <si>
    <t>5759</t>
  </si>
  <si>
    <t>5761</t>
  </si>
  <si>
    <t>7027</t>
  </si>
  <si>
    <t>7032</t>
  </si>
  <si>
    <t>7033</t>
  </si>
  <si>
    <t>3790</t>
  </si>
  <si>
    <t>3793</t>
  </si>
  <si>
    <t>3794</t>
  </si>
  <si>
    <t>3800</t>
  </si>
  <si>
    <t>5901</t>
  </si>
  <si>
    <t>5902</t>
  </si>
  <si>
    <t>6629</t>
  </si>
  <si>
    <t>6630</t>
  </si>
  <si>
    <t>6631</t>
  </si>
  <si>
    <t>6633</t>
  </si>
  <si>
    <t>6634</t>
  </si>
  <si>
    <t>6638</t>
  </si>
  <si>
    <t>6640</t>
  </si>
  <si>
    <t>6641</t>
  </si>
  <si>
    <t>6643</t>
  </si>
  <si>
    <t>6644</t>
  </si>
  <si>
    <t>6645</t>
  </si>
  <si>
    <t>6648</t>
  </si>
  <si>
    <t>6650</t>
  </si>
  <si>
    <t>6676</t>
  </si>
  <si>
    <t>6680</t>
  </si>
  <si>
    <t>6681</t>
  </si>
  <si>
    <t>6683</t>
  </si>
  <si>
    <t>6684</t>
  </si>
  <si>
    <t>7069</t>
  </si>
  <si>
    <t>3830</t>
  </si>
  <si>
    <t>3833</t>
  </si>
  <si>
    <t>3840</t>
  </si>
  <si>
    <t>3841</t>
  </si>
  <si>
    <t>3843</t>
  </si>
  <si>
    <t>3846</t>
  </si>
  <si>
    <t>3847</t>
  </si>
  <si>
    <t>3848</t>
  </si>
  <si>
    <t>3871</t>
  </si>
  <si>
    <t>5611</t>
  </si>
  <si>
    <t>5612</t>
  </si>
  <si>
    <t>5617</t>
  </si>
  <si>
    <t>5618</t>
  </si>
  <si>
    <t>5654</t>
  </si>
  <si>
    <t>5661</t>
  </si>
  <si>
    <t>5662</t>
  </si>
  <si>
    <t>6733</t>
  </si>
  <si>
    <t>6734</t>
  </si>
  <si>
    <t>6736</t>
  </si>
  <si>
    <t>6737</t>
  </si>
  <si>
    <t>6742</t>
  </si>
  <si>
    <t>6744</t>
  </si>
  <si>
    <t>6745</t>
  </si>
  <si>
    <t>6750</t>
  </si>
  <si>
    <t>6800</t>
  </si>
  <si>
    <t>3674</t>
  </si>
  <si>
    <t>3678</t>
  </si>
  <si>
    <t>3689</t>
  </si>
  <si>
    <t>3690</t>
  </si>
  <si>
    <t>5687</t>
  </si>
  <si>
    <t>5694</t>
  </si>
  <si>
    <t>5697</t>
  </si>
  <si>
    <t>5698</t>
  </si>
  <si>
    <t>5700</t>
  </si>
  <si>
    <t>6859</t>
  </si>
  <si>
    <t>6869</t>
  </si>
  <si>
    <t>6872</t>
  </si>
  <si>
    <t>6873</t>
  </si>
  <si>
    <t>6874</t>
  </si>
  <si>
    <t>6875</t>
  </si>
  <si>
    <t>6876</t>
  </si>
  <si>
    <t>6883</t>
  </si>
  <si>
    <t>5633</t>
  </si>
  <si>
    <t>5634</t>
  </si>
  <si>
    <t>5636</t>
  </si>
  <si>
    <t>5638</t>
  </si>
  <si>
    <t>5642</t>
  </si>
  <si>
    <t>5968</t>
  </si>
  <si>
    <t>5970</t>
  </si>
  <si>
    <t>5971</t>
  </si>
  <si>
    <t>5977</t>
  </si>
  <si>
    <t>5978</t>
  </si>
  <si>
    <t>5982</t>
  </si>
  <si>
    <t>5985</t>
  </si>
  <si>
    <t>5986</t>
  </si>
  <si>
    <t>5987</t>
  </si>
  <si>
    <t>5992</t>
  </si>
  <si>
    <t>6931</t>
  </si>
  <si>
    <t>6933</t>
  </si>
  <si>
    <t>6936</t>
  </si>
  <si>
    <t>6937</t>
  </si>
  <si>
    <t>6941</t>
  </si>
  <si>
    <t>6942</t>
  </si>
  <si>
    <t>6986</t>
  </si>
  <si>
    <t>6989</t>
  </si>
  <si>
    <t>6990</t>
  </si>
  <si>
    <t>6995</t>
  </si>
  <si>
    <t>6997</t>
  </si>
  <si>
    <t>7107</t>
  </si>
  <si>
    <t>7108</t>
  </si>
  <si>
    <t>7109</t>
  </si>
  <si>
    <t>7110</t>
  </si>
  <si>
    <t>7113</t>
  </si>
  <si>
    <t>7114</t>
  </si>
  <si>
    <t>7115</t>
  </si>
  <si>
    <t>7116</t>
  </si>
  <si>
    <t>7117</t>
  </si>
  <si>
    <t>7118</t>
  </si>
  <si>
    <t>7119</t>
  </si>
  <si>
    <t>7120</t>
  </si>
  <si>
    <t>7121</t>
  </si>
  <si>
    <t>7122</t>
  </si>
  <si>
    <t>7137</t>
  </si>
  <si>
    <t>7143</t>
  </si>
  <si>
    <t>7144</t>
  </si>
  <si>
    <t>7146</t>
  </si>
  <si>
    <t>5240</t>
  </si>
  <si>
    <t>5248</t>
  </si>
  <si>
    <t>5906</t>
  </si>
  <si>
    <t>5911</t>
  </si>
  <si>
    <t>5912</t>
  </si>
  <si>
    <t>5918</t>
  </si>
  <si>
    <t>7237</t>
  </si>
  <si>
    <t>7238</t>
  </si>
  <si>
    <t>7239</t>
  </si>
  <si>
    <t>7240</t>
  </si>
  <si>
    <t>7242</t>
  </si>
  <si>
    <t>7244</t>
  </si>
  <si>
    <t>7246</t>
  </si>
  <si>
    <t>7248</t>
  </si>
  <si>
    <t>7254</t>
  </si>
  <si>
    <t>7255</t>
  </si>
  <si>
    <t>7261</t>
  </si>
  <si>
    <t>7275</t>
  </si>
  <si>
    <t>7702</t>
  </si>
  <si>
    <t>7703</t>
  </si>
  <si>
    <t>7706</t>
  </si>
  <si>
    <t>7708</t>
  </si>
  <si>
    <t>7710</t>
  </si>
  <si>
    <t>7711</t>
  </si>
  <si>
    <t>7714</t>
  </si>
  <si>
    <t>7719</t>
  </si>
  <si>
    <t>7722</t>
  </si>
  <si>
    <t>7322</t>
  </si>
  <si>
    <t>7323</t>
  </si>
  <si>
    <t>7324</t>
  </si>
  <si>
    <t>7325</t>
  </si>
  <si>
    <t>7326</t>
  </si>
  <si>
    <t>7329</t>
  </si>
  <si>
    <t>7330</t>
  </si>
  <si>
    <t>7331</t>
  </si>
  <si>
    <t>7335</t>
  </si>
  <si>
    <t>7336</t>
  </si>
  <si>
    <t>7377</t>
  </si>
  <si>
    <t>7378</t>
  </si>
  <si>
    <t>7380</t>
  </si>
  <si>
    <t>7389</t>
  </si>
  <si>
    <t>7390</t>
  </si>
  <si>
    <t>7395</t>
  </si>
  <si>
    <t>7397</t>
  </si>
  <si>
    <t>7398</t>
  </si>
  <si>
    <t>7816</t>
  </si>
  <si>
    <t>7818</t>
  </si>
  <si>
    <t>7820</t>
  </si>
  <si>
    <t>7823</t>
  </si>
  <si>
    <t>7824</t>
  </si>
  <si>
    <t>7826</t>
  </si>
  <si>
    <t>7829</t>
  </si>
  <si>
    <t>7830</t>
  </si>
  <si>
    <t>7831</t>
  </si>
  <si>
    <t>7832</t>
  </si>
  <si>
    <t>7835</t>
  </si>
  <si>
    <t>7838</t>
  </si>
  <si>
    <t>7903</t>
  </si>
  <si>
    <t>7906</t>
  </si>
  <si>
    <t>7908</t>
  </si>
  <si>
    <t>7909</t>
  </si>
  <si>
    <t>7910</t>
  </si>
  <si>
    <t>5927</t>
  </si>
  <si>
    <t>7154</t>
  </si>
  <si>
    <t>7160</t>
  </si>
  <si>
    <t>7164</t>
  </si>
  <si>
    <t>7165</t>
  </si>
  <si>
    <t>7448</t>
  </si>
  <si>
    <t>7450</t>
  </si>
  <si>
    <t>7529</t>
  </si>
  <si>
    <t>7530</t>
  </si>
  <si>
    <t>7531</t>
  </si>
  <si>
    <t>7534</t>
  </si>
  <si>
    <t>7541</t>
  </si>
  <si>
    <t>7542</t>
  </si>
  <si>
    <t>7548</t>
  </si>
  <si>
    <t>7551</t>
  </si>
  <si>
    <t>7552</t>
  </si>
  <si>
    <t>7553</t>
  </si>
  <si>
    <t>7559</t>
  </si>
  <si>
    <t>7565</t>
  </si>
  <si>
    <t>7566</t>
  </si>
  <si>
    <t>7572</t>
  </si>
  <si>
    <t>7575</t>
  </si>
  <si>
    <t>7578</t>
  </si>
  <si>
    <t>7581</t>
  </si>
  <si>
    <t>7582</t>
  </si>
  <si>
    <t>7586</t>
  </si>
  <si>
    <t>7587</t>
  </si>
  <si>
    <t>7976</t>
  </si>
  <si>
    <t>7982</t>
  </si>
  <si>
    <t>7987</t>
  </si>
  <si>
    <t>7989</t>
  </si>
  <si>
    <t>7990</t>
  </si>
  <si>
    <t>7991</t>
  </si>
  <si>
    <t>7993</t>
  </si>
  <si>
    <t>7994</t>
  </si>
  <si>
    <t>7997</t>
  </si>
  <si>
    <t>7999</t>
  </si>
  <si>
    <t>7173</t>
  </si>
  <si>
    <t>7175</t>
  </si>
  <si>
    <t>7176</t>
  </si>
  <si>
    <t>7180</t>
  </si>
  <si>
    <t>7183</t>
  </si>
  <si>
    <t>7185</t>
  </si>
  <si>
    <t>7188</t>
  </si>
  <si>
    <t>7194</t>
  </si>
  <si>
    <t>7491</t>
  </si>
  <si>
    <t>7495</t>
  </si>
  <si>
    <t>7499</t>
  </si>
  <si>
    <t>7500</t>
  </si>
  <si>
    <t>7621</t>
  </si>
  <si>
    <t>7623</t>
  </si>
  <si>
    <t>7625</t>
  </si>
  <si>
    <t>7628</t>
  </si>
  <si>
    <t>7643</t>
  </si>
  <si>
    <t>7647</t>
  </si>
  <si>
    <t>7648</t>
  </si>
  <si>
    <t>7649</t>
  </si>
  <si>
    <t>7654</t>
  </si>
  <si>
    <t>7655</t>
  </si>
  <si>
    <t>7671</t>
  </si>
  <si>
    <t>7672</t>
  </si>
  <si>
    <t>7678</t>
  </si>
  <si>
    <t>7679</t>
  </si>
  <si>
    <t>7935</t>
  </si>
  <si>
    <t>7941</t>
  </si>
  <si>
    <t>7944</t>
  </si>
  <si>
    <t>7945</t>
  </si>
  <si>
    <t>6526</t>
  </si>
  <si>
    <t>6530</t>
  </si>
  <si>
    <t>6531</t>
  </si>
  <si>
    <t>6537</t>
  </si>
  <si>
    <t>6539</t>
  </si>
  <si>
    <t>6544</t>
  </si>
  <si>
    <t>6550</t>
  </si>
  <si>
    <t>6580</t>
  </si>
  <si>
    <t>6586</t>
  </si>
  <si>
    <t>6591</t>
  </si>
  <si>
    <t>6593</t>
  </si>
  <si>
    <t>6598</t>
  </si>
  <si>
    <t>6599</t>
  </si>
  <si>
    <t>8006</t>
  </si>
  <si>
    <t>8011</t>
  </si>
  <si>
    <t>8013</t>
  </si>
  <si>
    <t>8019</t>
  </si>
  <si>
    <t>8020</t>
  </si>
  <si>
    <t>8021</t>
  </si>
  <si>
    <t>8022</t>
  </si>
  <si>
    <t>8025</t>
  </si>
  <si>
    <t>8058</t>
  </si>
  <si>
    <t>8133</t>
  </si>
  <si>
    <t>8136</t>
  </si>
  <si>
    <t>5061</t>
  </si>
  <si>
    <t>5062</t>
  </si>
  <si>
    <t>5063</t>
  </si>
  <si>
    <t>5064</t>
  </si>
  <si>
    <t>5094</t>
  </si>
  <si>
    <t>5096</t>
  </si>
  <si>
    <t>5097</t>
  </si>
  <si>
    <t>8154</t>
  </si>
  <si>
    <t>8161</t>
  </si>
  <si>
    <t>8525</t>
  </si>
  <si>
    <t>8533</t>
  </si>
  <si>
    <t>8538</t>
  </si>
  <si>
    <t>8540</t>
  </si>
  <si>
    <t>8543</t>
  </si>
  <si>
    <t>8547</t>
  </si>
  <si>
    <t>8562</t>
  </si>
  <si>
    <t>8563</t>
  </si>
  <si>
    <t>5786</t>
  </si>
  <si>
    <t>5788</t>
  </si>
  <si>
    <t>5791</t>
  </si>
  <si>
    <t>5794</t>
  </si>
  <si>
    <t>8219</t>
  </si>
  <si>
    <t>8222</t>
  </si>
  <si>
    <t>8225</t>
  </si>
  <si>
    <t>8232</t>
  </si>
  <si>
    <t>8234</t>
  </si>
  <si>
    <t>8235</t>
  </si>
  <si>
    <t>8611</t>
  </si>
  <si>
    <t>8613</t>
  </si>
  <si>
    <t>8629</t>
  </si>
  <si>
    <t>8631</t>
  </si>
  <si>
    <t>8640</t>
  </si>
  <si>
    <t>8643</t>
  </si>
  <si>
    <t>8645</t>
  </si>
  <si>
    <t>8646</t>
  </si>
  <si>
    <t>7087</t>
  </si>
  <si>
    <t>7090</t>
  </si>
  <si>
    <t>7091</t>
  </si>
  <si>
    <t>7092</t>
  </si>
  <si>
    <t>7093</t>
  </si>
  <si>
    <t>7096</t>
  </si>
  <si>
    <t>7097</t>
  </si>
  <si>
    <t>8258</t>
  </si>
  <si>
    <t>8259</t>
  </si>
  <si>
    <t>8265</t>
  </si>
  <si>
    <t>8269</t>
  </si>
  <si>
    <t>8273</t>
  </si>
  <si>
    <t>8276</t>
  </si>
  <si>
    <t>8279</t>
  </si>
  <si>
    <t>8282</t>
  </si>
  <si>
    <t>8284</t>
  </si>
  <si>
    <t>8285</t>
  </si>
  <si>
    <t>8287</t>
  </si>
  <si>
    <t>8288</t>
  </si>
  <si>
    <t>8674</t>
  </si>
  <si>
    <t>8675</t>
  </si>
  <si>
    <t>8678</t>
  </si>
  <si>
    <t>8681</t>
  </si>
  <si>
    <t>8682</t>
  </si>
  <si>
    <t>8684</t>
  </si>
  <si>
    <t>8685</t>
  </si>
  <si>
    <t>3886</t>
  </si>
  <si>
    <t>3890</t>
  </si>
  <si>
    <t>8374</t>
  </si>
  <si>
    <t>6817</t>
  </si>
  <si>
    <t>6823</t>
  </si>
  <si>
    <t>6826</t>
  </si>
  <si>
    <t>8404</t>
  </si>
  <si>
    <t>8409</t>
  </si>
  <si>
    <t>8410</t>
  </si>
  <si>
    <t>8411</t>
  </si>
  <si>
    <t>8412</t>
  </si>
  <si>
    <t>8463</t>
  </si>
  <si>
    <t>8488</t>
  </si>
  <si>
    <t>7730</t>
  </si>
  <si>
    <t>5540</t>
  </si>
  <si>
    <t>7592</t>
  </si>
  <si>
    <t>7690</t>
  </si>
  <si>
    <t>7692</t>
  </si>
  <si>
    <t>5846</t>
  </si>
  <si>
    <t>5879</t>
  </si>
  <si>
    <t>3946</t>
  </si>
  <si>
    <t>5753</t>
  </si>
  <si>
    <t>6621</t>
  </si>
  <si>
    <t>3677</t>
  </si>
  <si>
    <t>6939</t>
  </si>
  <si>
    <t>6984</t>
  </si>
  <si>
    <t>7123</t>
  </si>
  <si>
    <t>7125</t>
  </si>
  <si>
    <t>7132</t>
  </si>
  <si>
    <t>5233</t>
  </si>
  <si>
    <t>7241</t>
  </si>
  <si>
    <t>7243</t>
  </si>
  <si>
    <t>7257</t>
  </si>
  <si>
    <t>7260</t>
  </si>
  <si>
    <t>7262</t>
  </si>
  <si>
    <t>5905</t>
  </si>
  <si>
    <t>7432</t>
  </si>
  <si>
    <t>7436</t>
  </si>
  <si>
    <t>7192</t>
  </si>
  <si>
    <t>7493</t>
  </si>
  <si>
    <t>7618</t>
  </si>
  <si>
    <t>7631</t>
  </si>
  <si>
    <t>6529</t>
  </si>
  <si>
    <t>6583</t>
  </si>
  <si>
    <t>8055</t>
  </si>
  <si>
    <t>8132</t>
  </si>
  <si>
    <t>8143</t>
  </si>
  <si>
    <t>8517</t>
  </si>
  <si>
    <t>8548</t>
  </si>
  <si>
    <t>8558</t>
  </si>
  <si>
    <t>8657</t>
  </si>
  <si>
    <t>7086</t>
  </si>
  <si>
    <t>8275</t>
  </si>
  <si>
    <t>8378</t>
  </si>
  <si>
    <t>6897</t>
  </si>
  <si>
    <t>8480</t>
  </si>
  <si>
    <t>5865</t>
  </si>
  <si>
    <t>6996</t>
  </si>
  <si>
    <t>7153</t>
  </si>
  <si>
    <t>7536</t>
  </si>
  <si>
    <t>7547</t>
  </si>
  <si>
    <t>8380</t>
  </si>
  <si>
    <t>6988</t>
  </si>
  <si>
    <t>7374</t>
  </si>
  <si>
    <t>8056</t>
  </si>
  <si>
    <t>SECTION RECAPTURED</t>
  </si>
  <si>
    <t>DATE RECAP</t>
  </si>
  <si>
    <t>TAG #</t>
  </si>
  <si>
    <t>TAGGED SECTION</t>
  </si>
  <si>
    <t>DATE TAGGED</t>
  </si>
  <si>
    <t>2014</t>
  </si>
  <si>
    <t>5801</t>
  </si>
  <si>
    <t>7067</t>
  </si>
  <si>
    <t>3626</t>
  </si>
  <si>
    <t>3659</t>
  </si>
  <si>
    <t>3660</t>
  </si>
  <si>
    <t>3662</t>
  </si>
  <si>
    <t>3710</t>
  </si>
  <si>
    <t>3714</t>
  </si>
  <si>
    <t>5431</t>
  </si>
  <si>
    <t>5436</t>
  </si>
  <si>
    <t>5514</t>
  </si>
  <si>
    <t>5517</t>
  </si>
  <si>
    <t>5521</t>
  </si>
  <si>
    <t>5563</t>
  </si>
  <si>
    <t>5564</t>
  </si>
  <si>
    <t>2843</t>
  </si>
  <si>
    <t>2888</t>
  </si>
  <si>
    <t>2937</t>
  </si>
  <si>
    <t>6426</t>
  </si>
  <si>
    <t>6427</t>
  </si>
  <si>
    <t>6428</t>
  </si>
  <si>
    <t>6430</t>
  </si>
  <si>
    <t>6432</t>
  </si>
  <si>
    <t>2025</t>
  </si>
  <si>
    <t>2028</t>
  </si>
  <si>
    <t>2033</t>
  </si>
  <si>
    <t>2084</t>
  </si>
  <si>
    <t>5822</t>
  </si>
  <si>
    <t>5823</t>
  </si>
  <si>
    <t>5827</t>
  </si>
  <si>
    <t>5835</t>
  </si>
  <si>
    <t>5836</t>
  </si>
  <si>
    <t>5839</t>
  </si>
  <si>
    <t>5840</t>
  </si>
  <si>
    <t>3932</t>
  </si>
  <si>
    <t>3934</t>
  </si>
  <si>
    <t>3935</t>
  </si>
  <si>
    <t>3938</t>
  </si>
  <si>
    <t>5713</t>
  </si>
  <si>
    <t>5717</t>
  </si>
  <si>
    <t>5718</t>
  </si>
  <si>
    <t>7015</t>
  </si>
  <si>
    <t>3778</t>
  </si>
  <si>
    <t>3779</t>
  </si>
  <si>
    <t>3782</t>
  </si>
  <si>
    <t>3783</t>
  </si>
  <si>
    <t>3786</t>
  </si>
  <si>
    <t>3788</t>
  </si>
  <si>
    <t>6607</t>
  </si>
  <si>
    <t>6611</t>
  </si>
  <si>
    <t>6613</t>
  </si>
  <si>
    <t>6615</t>
  </si>
  <si>
    <t>6659</t>
  </si>
  <si>
    <t>6666</t>
  </si>
  <si>
    <t>3819</t>
  </si>
  <si>
    <t>3822</t>
  </si>
  <si>
    <t>3826</t>
  </si>
  <si>
    <t>3827</t>
  </si>
  <si>
    <t>3828</t>
  </si>
  <si>
    <t>6717</t>
  </si>
  <si>
    <t>6729</t>
  </si>
  <si>
    <t>6730</t>
  </si>
  <si>
    <t>3646</t>
  </si>
  <si>
    <t>3649</t>
  </si>
  <si>
    <t>3650</t>
  </si>
  <si>
    <t>3668</t>
  </si>
  <si>
    <t>3671</t>
  </si>
  <si>
    <t>5674</t>
  </si>
  <si>
    <t>6852</t>
  </si>
  <si>
    <t>6853</t>
  </si>
  <si>
    <t>6857</t>
  </si>
  <si>
    <t>3750</t>
  </si>
  <si>
    <t>6916</t>
  </si>
  <si>
    <t>6922</t>
  </si>
  <si>
    <t>6926</t>
  </si>
  <si>
    <t>6927</t>
  </si>
  <si>
    <t>3596</t>
  </si>
  <si>
    <t>5206</t>
  </si>
  <si>
    <t>5208</t>
  </si>
  <si>
    <t>5209</t>
  </si>
  <si>
    <t>5210</t>
  </si>
  <si>
    <t>5211</t>
  </si>
  <si>
    <t>5212</t>
  </si>
  <si>
    <t>5217</t>
  </si>
  <si>
    <t>5218</t>
  </si>
  <si>
    <t>5220</t>
  </si>
  <si>
    <t>5224</t>
  </si>
  <si>
    <t>5225</t>
  </si>
  <si>
    <t>5226</t>
  </si>
  <si>
    <t>5452</t>
  </si>
  <si>
    <t>5454</t>
  </si>
  <si>
    <t>5455</t>
  </si>
  <si>
    <t>5456</t>
  </si>
  <si>
    <t>7223</t>
  </si>
  <si>
    <t>7225</t>
  </si>
  <si>
    <t>7226</t>
  </si>
  <si>
    <t>7227</t>
  </si>
  <si>
    <t>7230</t>
  </si>
  <si>
    <t>7309</t>
  </si>
  <si>
    <t>7310</t>
  </si>
  <si>
    <t>7312</t>
  </si>
  <si>
    <t>7314</t>
  </si>
  <si>
    <t>7358</t>
  </si>
  <si>
    <t>7361</t>
  </si>
  <si>
    <t>7362</t>
  </si>
  <si>
    <t>7363</t>
  </si>
  <si>
    <t>7364</t>
  </si>
  <si>
    <t>7367</t>
  </si>
  <si>
    <t>7372</t>
  </si>
  <si>
    <t>7801</t>
  </si>
  <si>
    <t>7802</t>
  </si>
  <si>
    <t>7805</t>
  </si>
  <si>
    <t>7807</t>
  </si>
  <si>
    <t>7808</t>
  </si>
  <si>
    <t>7810</t>
  </si>
  <si>
    <t>7811</t>
  </si>
  <si>
    <t>7514</t>
  </si>
  <si>
    <t>7518</t>
  </si>
  <si>
    <t>7519</t>
  </si>
  <si>
    <t>7521</t>
  </si>
  <si>
    <t>7526</t>
  </si>
  <si>
    <t>7951</t>
  </si>
  <si>
    <t>7952</t>
  </si>
  <si>
    <t>7954</t>
  </si>
  <si>
    <t>7956</t>
  </si>
  <si>
    <t>7957</t>
  </si>
  <si>
    <t>7960</t>
  </si>
  <si>
    <t>7962</t>
  </si>
  <si>
    <t>7477</t>
  </si>
  <si>
    <t>7481</t>
  </si>
  <si>
    <t>7482</t>
  </si>
  <si>
    <t>7484</t>
  </si>
  <si>
    <t>7488</t>
  </si>
  <si>
    <t>7602</t>
  </si>
  <si>
    <t>7603</t>
  </si>
  <si>
    <t>7605</t>
  </si>
  <si>
    <t>7606</t>
  </si>
  <si>
    <t>7608</t>
  </si>
  <si>
    <t>7609</t>
  </si>
  <si>
    <t>7611</t>
  </si>
  <si>
    <t>7612</t>
  </si>
  <si>
    <t>7614</t>
  </si>
  <si>
    <t>7615</t>
  </si>
  <si>
    <t>7616</t>
  </si>
  <si>
    <t>7914</t>
  </si>
  <si>
    <t>7919</t>
  </si>
  <si>
    <t>7927</t>
  </si>
  <si>
    <t>7932</t>
  </si>
  <si>
    <t>6510</t>
  </si>
  <si>
    <t>6512</t>
  </si>
  <si>
    <t>6569</t>
  </si>
  <si>
    <t>6571</t>
  </si>
  <si>
    <t>6573</t>
  </si>
  <si>
    <t>6576</t>
  </si>
  <si>
    <t>8101</t>
  </si>
  <si>
    <t>3972</t>
  </si>
  <si>
    <t>3974</t>
  </si>
  <si>
    <t>3976</t>
  </si>
  <si>
    <t>3978</t>
  </si>
  <si>
    <t>8502</t>
  </si>
  <si>
    <t>8509</t>
  </si>
  <si>
    <t>7045</t>
  </si>
  <si>
    <t>7046</t>
  </si>
  <si>
    <t>7047</t>
  </si>
  <si>
    <t>7049</t>
  </si>
  <si>
    <t>8214</t>
  </si>
  <si>
    <t>8602</t>
  </si>
  <si>
    <t>8658</t>
  </si>
  <si>
    <t>8659</t>
  </si>
  <si>
    <t>8663</t>
  </si>
  <si>
    <t>3881</t>
  </si>
  <si>
    <t>8364</t>
  </si>
  <si>
    <t>5535</t>
  </si>
  <si>
    <t>5536</t>
  </si>
  <si>
    <t>1690</t>
  </si>
  <si>
    <t>5568</t>
  </si>
  <si>
    <t>2883</t>
  </si>
  <si>
    <t>2929</t>
  </si>
  <si>
    <t>6429</t>
  </si>
  <si>
    <t>6431</t>
  </si>
  <si>
    <t>2022</t>
  </si>
  <si>
    <t>2078</t>
  </si>
  <si>
    <t>7011</t>
  </si>
  <si>
    <t>7018</t>
  </si>
  <si>
    <t>7019</t>
  </si>
  <si>
    <t>6654</t>
  </si>
  <si>
    <t>6655</t>
  </si>
  <si>
    <t>6656</t>
  </si>
  <si>
    <t>6658</t>
  </si>
  <si>
    <t>6664</t>
  </si>
  <si>
    <t>6665</t>
  </si>
  <si>
    <t>3818</t>
  </si>
  <si>
    <t>6775</t>
  </si>
  <si>
    <t>6777</t>
  </si>
  <si>
    <t>6779</t>
  </si>
  <si>
    <t>6780</t>
  </si>
  <si>
    <t>6782</t>
  </si>
  <si>
    <t>6786</t>
  </si>
  <si>
    <t>6790</t>
  </si>
  <si>
    <t>5667</t>
  </si>
  <si>
    <t>5668</t>
  </si>
  <si>
    <t>5669</t>
  </si>
  <si>
    <t>5671</t>
  </si>
  <si>
    <t>5672</t>
  </si>
  <si>
    <t>5676</t>
  </si>
  <si>
    <t>5680</t>
  </si>
  <si>
    <t>5681</t>
  </si>
  <si>
    <t>6858</t>
  </si>
  <si>
    <t>6918</t>
  </si>
  <si>
    <t>6919</t>
  </si>
  <si>
    <t>6923</t>
  </si>
  <si>
    <t>6953</t>
  </si>
  <si>
    <t>6958</t>
  </si>
  <si>
    <t>6962</t>
  </si>
  <si>
    <t>6963</t>
  </si>
  <si>
    <t>6964</t>
  </si>
  <si>
    <t>6967</t>
  </si>
  <si>
    <t>6971</t>
  </si>
  <si>
    <t>6976</t>
  </si>
  <si>
    <t>6978</t>
  </si>
  <si>
    <t>6979</t>
  </si>
  <si>
    <t>6980</t>
  </si>
  <si>
    <t>5227</t>
  </si>
  <si>
    <t>5228</t>
  </si>
  <si>
    <t>7208</t>
  </si>
  <si>
    <t>7215</t>
  </si>
  <si>
    <t>7216</t>
  </si>
  <si>
    <t>7217</t>
  </si>
  <si>
    <t>7220</t>
  </si>
  <si>
    <t>7232</t>
  </si>
  <si>
    <t>7236</t>
  </si>
  <si>
    <t>7302</t>
  </si>
  <si>
    <t>7307</t>
  </si>
  <si>
    <t>7311</t>
  </si>
  <si>
    <t>7354</t>
  </si>
  <si>
    <t>7370</t>
  </si>
  <si>
    <t>7422</t>
  </si>
  <si>
    <t>7427</t>
  </si>
  <si>
    <t>7429</t>
  </si>
  <si>
    <t>7525</t>
  </si>
  <si>
    <t>7965</t>
  </si>
  <si>
    <t>7966</t>
  </si>
  <si>
    <t>7970</t>
  </si>
  <si>
    <t>7928</t>
  </si>
  <si>
    <t>6509</t>
  </si>
  <si>
    <t>6511</t>
  </si>
  <si>
    <t>8102</t>
  </si>
  <si>
    <t>8103</t>
  </si>
  <si>
    <t>8113</t>
  </si>
  <si>
    <t>8114</t>
  </si>
  <si>
    <t>8115</t>
  </si>
  <si>
    <t>8122</t>
  </si>
  <si>
    <t>3988</t>
  </si>
  <si>
    <t>8501</t>
  </si>
  <si>
    <t>8513</t>
  </si>
  <si>
    <t>8514</t>
  </si>
  <si>
    <t>5770</t>
  </si>
  <si>
    <t>5771</t>
  </si>
  <si>
    <t>5775</t>
  </si>
  <si>
    <t>5777</t>
  </si>
  <si>
    <t>5779</t>
  </si>
  <si>
    <t>8210</t>
  </si>
  <si>
    <t>6696</t>
  </si>
  <si>
    <t>8356</t>
  </si>
  <si>
    <t>8357</t>
  </si>
  <si>
    <t>8358</t>
  </si>
  <si>
    <t>8359</t>
  </si>
  <si>
    <t>8360</t>
  </si>
  <si>
    <t>6815</t>
  </si>
  <si>
    <t>6889</t>
  </si>
  <si>
    <t>7725</t>
  </si>
  <si>
    <t>3821</t>
  </si>
  <si>
    <t>8506</t>
  </si>
  <si>
    <t>8553</t>
  </si>
  <si>
    <t>2066</t>
  </si>
  <si>
    <t>3813</t>
  </si>
  <si>
    <t>3620</t>
  </si>
  <si>
    <t>3707</t>
  </si>
  <si>
    <t>5427</t>
  </si>
  <si>
    <t>5430</t>
  </si>
  <si>
    <t>5513</t>
  </si>
  <si>
    <t>5558</t>
  </si>
  <si>
    <t>5559</t>
  </si>
  <si>
    <t>5560</t>
  </si>
  <si>
    <t>5561</t>
  </si>
  <si>
    <t>2840</t>
  </si>
  <si>
    <t>2841</t>
  </si>
  <si>
    <t>2920</t>
  </si>
  <si>
    <t>2921</t>
  </si>
  <si>
    <t>2922</t>
  </si>
  <si>
    <t>2073</t>
  </si>
  <si>
    <t>5811</t>
  </si>
  <si>
    <t>3927</t>
  </si>
  <si>
    <t>3929</t>
  </si>
  <si>
    <t>5705</t>
  </si>
  <si>
    <t>5706</t>
  </si>
  <si>
    <t>5707</t>
  </si>
  <si>
    <t>5711</t>
  </si>
  <si>
    <t>6602</t>
  </si>
  <si>
    <t>6606</t>
  </si>
  <si>
    <t>6704</t>
  </si>
  <si>
    <t>6708</t>
  </si>
  <si>
    <t>6715</t>
  </si>
  <si>
    <t>6760</t>
  </si>
  <si>
    <t>6762</t>
  </si>
  <si>
    <t>6763</t>
  </si>
  <si>
    <t>6766</t>
  </si>
  <si>
    <t>6767</t>
  </si>
  <si>
    <t>6768</t>
  </si>
  <si>
    <t>6770</t>
  </si>
  <si>
    <t>6772</t>
  </si>
  <si>
    <t>6774</t>
  </si>
  <si>
    <t>3625</t>
  </si>
  <si>
    <t>3628</t>
  </si>
  <si>
    <t>3636</t>
  </si>
  <si>
    <t>3637</t>
  </si>
  <si>
    <t>3639</t>
  </si>
  <si>
    <t>3643</t>
  </si>
  <si>
    <t>6809</t>
  </si>
  <si>
    <t>6810</t>
  </si>
  <si>
    <t>6811</t>
  </si>
  <si>
    <t>6814</t>
  </si>
  <si>
    <t>3729</t>
  </si>
  <si>
    <t>3734</t>
  </si>
  <si>
    <t>3736</t>
  </si>
  <si>
    <t>3738</t>
  </si>
  <si>
    <t>3739</t>
  </si>
  <si>
    <t>3740</t>
  </si>
  <si>
    <t>3742</t>
  </si>
  <si>
    <t>3743</t>
  </si>
  <si>
    <t>3745</t>
  </si>
  <si>
    <t>3746</t>
  </si>
  <si>
    <t>6905</t>
  </si>
  <si>
    <t>6910</t>
  </si>
  <si>
    <t>6911</t>
  </si>
  <si>
    <t>3544</t>
  </si>
  <si>
    <t>3546</t>
  </si>
  <si>
    <t>3548</t>
  </si>
  <si>
    <t>3549</t>
  </si>
  <si>
    <t>3583</t>
  </si>
  <si>
    <t>3586</t>
  </si>
  <si>
    <t>3590</t>
  </si>
  <si>
    <t>5490</t>
  </si>
  <si>
    <t>5492</t>
  </si>
  <si>
    <t>5493</t>
  </si>
  <si>
    <t>5494</t>
  </si>
  <si>
    <t>7203</t>
  </si>
  <si>
    <t>4236</t>
  </si>
  <si>
    <t>4239</t>
  </si>
  <si>
    <t>4244</t>
  </si>
  <si>
    <t>4246</t>
  </si>
  <si>
    <t>4248</t>
  </si>
  <si>
    <t>4250</t>
  </si>
  <si>
    <t>5587</t>
  </si>
  <si>
    <t>5591</t>
  </si>
  <si>
    <t>5593</t>
  </si>
  <si>
    <t>5597</t>
  </si>
  <si>
    <t>7405</t>
  </si>
  <si>
    <t>7412</t>
  </si>
  <si>
    <t>7505</t>
  </si>
  <si>
    <t>7507</t>
  </si>
  <si>
    <t>2989</t>
  </si>
  <si>
    <t>2990</t>
  </si>
  <si>
    <t>2991</t>
  </si>
  <si>
    <t>2992</t>
  </si>
  <si>
    <t>2994</t>
  </si>
  <si>
    <t>2996</t>
  </si>
  <si>
    <t>7465</t>
  </si>
  <si>
    <t>7467</t>
  </si>
  <si>
    <t>7475</t>
  </si>
  <si>
    <t>3335</t>
  </si>
  <si>
    <t>3343</t>
  </si>
  <si>
    <t>3345</t>
  </si>
  <si>
    <t>6504</t>
  </si>
  <si>
    <t>6552</t>
  </si>
  <si>
    <t>6559</t>
  </si>
  <si>
    <t>6560</t>
  </si>
  <si>
    <t>6561</t>
  </si>
  <si>
    <t>3962</t>
  </si>
  <si>
    <t>3965</t>
  </si>
  <si>
    <t>3966</t>
  </si>
  <si>
    <t>3967</t>
  </si>
  <si>
    <t>5848</t>
  </si>
  <si>
    <t>5883</t>
  </si>
  <si>
    <t>5887</t>
  </si>
  <si>
    <t>5890</t>
  </si>
  <si>
    <t>5891</t>
  </si>
  <si>
    <t>7043</t>
  </si>
  <si>
    <t>6688</t>
  </si>
  <si>
    <t>8255</t>
  </si>
  <si>
    <t>3872</t>
  </si>
  <si>
    <t>8352</t>
  </si>
  <si>
    <t>3699</t>
  </si>
  <si>
    <t>7723</t>
  </si>
  <si>
    <t>5533</t>
  </si>
  <si>
    <t>5534</t>
  </si>
  <si>
    <t>7842</t>
  </si>
  <si>
    <t>3658</t>
  </si>
  <si>
    <t>3737</t>
  </si>
  <si>
    <t>7461</t>
  </si>
  <si>
    <t>7469</t>
  </si>
  <si>
    <t>8451</t>
  </si>
  <si>
    <t>2065</t>
  </si>
  <si>
    <t>3616</t>
  </si>
  <si>
    <t>7101</t>
  </si>
  <si>
    <t>3332</t>
  </si>
  <si>
    <t>8707</t>
  </si>
  <si>
    <t>Section 1</t>
  </si>
  <si>
    <t>Section 2</t>
  </si>
  <si>
    <t>Section 3</t>
  </si>
  <si>
    <t>Section 4</t>
  </si>
  <si>
    <t>Date</t>
  </si>
  <si>
    <t>Section#</t>
  </si>
  <si>
    <t>SumOfCount</t>
  </si>
  <si>
    <t>Counts of Fresh spawned Female WR carcasses</t>
  </si>
  <si>
    <t>Section 1 is from Keswick Dam to ACID Dam</t>
  </si>
  <si>
    <t>Section 2 is from ACID dam to Hwy 44 Bridge</t>
  </si>
  <si>
    <t>Section 3 is from Hwy 44 Bridge to Clear Creek Powerlines</t>
  </si>
  <si>
    <t>Section 4 is From Clear Creek Powerlines to Balls Ferry Brg</t>
  </si>
  <si>
    <t>RIVER SECTIONS FOR AERIAL REDD SURVEY</t>
  </si>
  <si>
    <t>RIVER SECTIONS FOR CARCASS SURVEY</t>
  </si>
  <si>
    <t>Keswick to A.C.I.D. Dam.</t>
  </si>
  <si>
    <t>A.C.I.D. Dam to Highway 44 Bridge</t>
  </si>
  <si>
    <t xml:space="preserve">Highway 44 Br. to Airport Rd. Br. </t>
  </si>
  <si>
    <t>Airport Rd. Br. to Balls Ferry Br.</t>
  </si>
  <si>
    <t>Balls Ferry Br. to Battle Creek.</t>
  </si>
  <si>
    <t>Battle Creek to Jellys Ferry Br.</t>
  </si>
  <si>
    <t>Jellys Ferry Br. to Bend Bridge</t>
  </si>
  <si>
    <t>Bend Bridge to Red Bluff Diversion Dam</t>
  </si>
  <si>
    <t>Red Bluff Diversion Dam to Tehama Br.</t>
  </si>
  <si>
    <t>Tehama Br. To Woodson Bridge</t>
  </si>
  <si>
    <t>Woodson Bridge to Hamilton City Br.</t>
  </si>
  <si>
    <t>Hamilton City Bridge to Ord Ferry Br.</t>
  </si>
  <si>
    <t>Ord Ferry Br. To Princeton Ferry.</t>
  </si>
  <si>
    <t>Identical to Section 1 Carcass Survey</t>
  </si>
  <si>
    <t>Identical to Section 2 Carcass Survey</t>
  </si>
  <si>
    <t>Different from Section 3</t>
  </si>
  <si>
    <t>Different from Section 4</t>
  </si>
  <si>
    <t>Keswick to A.C.I.D. Dam. Same as SECTION 1</t>
  </si>
  <si>
    <t>A.C.I.D. Dam to Highway 44 Bridge same as SECTION 2 Carcass</t>
  </si>
  <si>
    <t>SECTION 3 of Carcass begins here</t>
  </si>
  <si>
    <t>SECTION 4 of Carcass ends here</t>
  </si>
  <si>
    <t>Downstream of carcass survey</t>
  </si>
  <si>
    <t>Highway 44 Br. to Airport Rd. Bridge (Upper Anderson Brg)  is different from SECTION 3 carcass</t>
  </si>
  <si>
    <t>Airport Rd Brg (Upper Anderson Brg) to Balls Ferry Brg is part of  Section 4 of Carcass sruvey</t>
  </si>
  <si>
    <r>
      <t xml:space="preserve">2021 Winter-Run aerial Redd counts by river area </t>
    </r>
    <r>
      <rPr>
        <b/>
        <sz val="8"/>
        <rFont val="Arial"/>
        <family val="2"/>
      </rPr>
      <t>as of 8-11-21</t>
    </r>
  </si>
  <si>
    <t>Flight Sections</t>
  </si>
  <si>
    <t xml:space="preserve"> river mile</t>
  </si>
  <si>
    <t>Redds</t>
  </si>
  <si>
    <t xml:space="preserve"> 2021 Percent</t>
  </si>
  <si>
    <t>% Average (2003-2020)</t>
  </si>
  <si>
    <t>Keswick to A.C.I.D. Dam.                     Carcass Section 1</t>
  </si>
  <si>
    <t>A.C.I.D. Dam to Highway 44 Bridge.    Carcass Section 2</t>
  </si>
  <si>
    <t>Highway 44 Br. to below Clear Crk      Carcass Section 3</t>
  </si>
  <si>
    <t>Below Clear Crk. to Balls Ferry Br.      Carcass Section 4</t>
  </si>
  <si>
    <t>Balls Ferry Br. to Battle Creek.                 Below Carcass</t>
  </si>
  <si>
    <t>Battle Creek to Jellys Ferry Br.                 Below Carcass</t>
  </si>
  <si>
    <t>Jellys Ferry Br. to Bend Bridge                 Below Carcass</t>
  </si>
  <si>
    <r>
      <t xml:space="preserve">Bend Bridge to Red Bluff Diversion Dam </t>
    </r>
    <r>
      <rPr>
        <sz val="10"/>
        <rFont val="Arial"/>
        <family val="2"/>
      </rPr>
      <t xml:space="preserve"> </t>
    </r>
    <r>
      <rPr>
        <b/>
        <sz val="10"/>
        <rFont val="Arial"/>
        <family val="2"/>
      </rPr>
      <t>Below Carcass</t>
    </r>
  </si>
  <si>
    <t>Red Bluff Diversion Dam to Tehama Br.   Below Carcass</t>
  </si>
  <si>
    <t>n/s</t>
  </si>
  <si>
    <t xml:space="preserve">total </t>
  </si>
  <si>
    <t>DATE</t>
  </si>
  <si>
    <t>Count of fresh spawned females</t>
  </si>
  <si>
    <t>RECAPTURE TABLE showing spatial distribution of (Spawned fresh female WR carcasses)</t>
  </si>
  <si>
    <t>DATA from All years.  Note this data is linked to all years on the number of new redds, but copied as "values only" for the percent distributions for each year to facilitate insertion into reports</t>
  </si>
  <si>
    <t xml:space="preserve">YEAR </t>
  </si>
  <si>
    <t>River Section</t>
  </si>
  <si>
    <t>00</t>
  </si>
  <si>
    <t>01</t>
  </si>
  <si>
    <t>02</t>
  </si>
  <si>
    <t>03</t>
  </si>
  <si>
    <t>04</t>
  </si>
  <si>
    <t>05</t>
  </si>
  <si>
    <t>06</t>
  </si>
  <si>
    <t>07</t>
  </si>
  <si>
    <t>08</t>
  </si>
  <si>
    <t>09</t>
  </si>
  <si>
    <t>10</t>
  </si>
  <si>
    <t>11</t>
  </si>
  <si>
    <t>12</t>
  </si>
  <si>
    <t>13</t>
  </si>
  <si>
    <t>14</t>
  </si>
  <si>
    <t>15</t>
  </si>
  <si>
    <t>16</t>
  </si>
  <si>
    <t>17</t>
  </si>
  <si>
    <t>18</t>
  </si>
  <si>
    <t>19</t>
  </si>
  <si>
    <t>20</t>
  </si>
  <si>
    <t>AVG 2020-2003</t>
  </si>
  <si>
    <t>Highway 44 Br. To Clear pwr lines</t>
  </si>
  <si>
    <t xml:space="preserve">Clear pwr lines To Airport Rd. Br. </t>
  </si>
  <si>
    <t>Not viewed</t>
  </si>
  <si>
    <t>Bend Bridge to RBDD</t>
  </si>
  <si>
    <t>RBDD to Tehama Br.</t>
  </si>
  <si>
    <t xml:space="preserve">Total New Redds Counted </t>
  </si>
  <si>
    <t>n/a</t>
  </si>
  <si>
    <t>n/a = not available, n/s = not surveyed</t>
  </si>
  <si>
    <t>1 down from Clear</t>
  </si>
  <si>
    <t>6 down from clear</t>
  </si>
  <si>
    <t>Clear split</t>
  </si>
  <si>
    <t>Section Split for exercise to make equilvalent to Carcass Section 3</t>
  </si>
  <si>
    <t>%</t>
  </si>
  <si>
    <t>paste to 2019 WR</t>
  </si>
  <si>
    <t>WINTER-RUN AERIAL REDD</t>
  </si>
  <si>
    <t>Year</t>
  </si>
  <si>
    <t>1</t>
  </si>
  <si>
    <t>2</t>
  </si>
  <si>
    <t>3</t>
  </si>
  <si>
    <t>4</t>
  </si>
  <si>
    <t>Totals</t>
  </si>
  <si>
    <t>This worktab shows counts of fresh female spawned carcasses and the totals by section and year in which they were observed</t>
  </si>
  <si>
    <t>DRAFT</t>
  </si>
  <si>
    <t>Total FFS (fresh female spawned)</t>
  </si>
  <si>
    <t>AERIAL REDD DISTRIBUTIONS</t>
  </si>
  <si>
    <t>totals</t>
  </si>
  <si>
    <t>totals less than 100% indicate redds downstream of Balls Ferry</t>
  </si>
  <si>
    <t>Visibility Index</t>
  </si>
  <si>
    <t>Aerial Redd visbility indexed Exc=4, good=3, fair=2, poor=1, terrible=0</t>
  </si>
  <si>
    <t>Fair-Poor</t>
  </si>
  <si>
    <t>Excellent</t>
  </si>
  <si>
    <t>Fair</t>
  </si>
  <si>
    <t>Poor-Fair</t>
  </si>
  <si>
    <t>Transposing Aerial data here</t>
  </si>
  <si>
    <t>Good</t>
  </si>
  <si>
    <t>Good-Fair</t>
  </si>
  <si>
    <t>Vis described</t>
  </si>
  <si>
    <t>Recaptured in</t>
  </si>
  <si>
    <t>Tagged in</t>
  </si>
  <si>
    <t/>
  </si>
  <si>
    <t>ALL YEARS</t>
  </si>
  <si>
    <t>This data can be used to estimate future year movement patterns to assist in calculating how many (for example) section 2 carcasses were coming downstream from Section 1.  In this example 11.8% of carcasses found in Section 2 likely came downstream from Section 1.</t>
  </si>
  <si>
    <t>This data can be used to determine number of FFS fish of current year to be assigned to each section for purposes of calculating Temperature Dependent Mortality</t>
  </si>
  <si>
    <t xml:space="preserve">This worktab summarizes 10 years of recapture data from the WR carcass survey for years 2012-2021.  Earlier years not included due to multiple recaptures of same fish were used in some previous years for Jolly-Seber purposes.  </t>
  </si>
  <si>
    <t>Recapture data was used to determine the downstream movement patterns of fresh female spawned carcasses between the various carcass survey Sections of the river</t>
  </si>
  <si>
    <t>Only fresh female spawned out carcasses included. Section 1 is Keswickto ACID, Sect 2 is ACID to Hwy 44 brg in Redding, Sect 3 is Hwy 44 Brg to just below Clear Creek at powerlines, and Section 4 is from powerlines to Balls Ferry Brg.</t>
  </si>
  <si>
    <t>In summary section (green area) the recapture counts from all years summed to provide summary percentage.  This was done instead of using average of each individual year to avoid biasing for years 2016-2017 where only few carcasses observed and percents skewed due to low sample numbers.  This should be valid as carcass downstream drifting likely similar during summer months for all years.  Grey summary area provides this data using only average percent for each year if interested.</t>
  </si>
  <si>
    <t>SUMMARY total counts all years summed</t>
  </si>
  <si>
    <t>SUMMARY Percents of all years combined</t>
  </si>
  <si>
    <t xml:space="preserve">Summary averaging individual year percents </t>
  </si>
  <si>
    <t>note this method favors the small counts in years 2016-2017.</t>
  </si>
  <si>
    <t>ACTUAL COUNTS OF FFS BY SECTIONS</t>
  </si>
  <si>
    <t>PERCENT FFS ACTUAL CARCASSES BY SECTION</t>
  </si>
  <si>
    <t>EXPANDED COUNTS OF FFS BY SECTIONS</t>
  </si>
  <si>
    <t>Expansion factors</t>
  </si>
  <si>
    <t>to actual counts</t>
  </si>
  <si>
    <t>Increase in Sect 1 applied to actual count</t>
  </si>
  <si>
    <t>Increase in Sect 3 applied to actual count</t>
  </si>
  <si>
    <t>Increase in Sect 2 applied to actual count after sec1 removed</t>
  </si>
  <si>
    <t>In 2 from 3</t>
  </si>
  <si>
    <t>In 2 from 4</t>
  </si>
  <si>
    <t>In 1 from 2</t>
  </si>
  <si>
    <t>In 1 from 3</t>
  </si>
  <si>
    <t>In 1 from 4</t>
  </si>
  <si>
    <t>2 after 1 removed</t>
  </si>
  <si>
    <t>1 expanded</t>
  </si>
  <si>
    <t>2 expanded</t>
  </si>
  <si>
    <t>3 expanded</t>
  </si>
  <si>
    <t>3 after 1 and 2 removed</t>
  </si>
  <si>
    <t>In 3 from 4</t>
  </si>
  <si>
    <t>4 after 1 and 2 and 3 removed</t>
  </si>
  <si>
    <t>4 expanded</t>
  </si>
  <si>
    <t>EXPANDED COUNTS OF Fresh Female Spawned Carcasses BY SECTIONS</t>
  </si>
  <si>
    <t>EXPANDED PERCENT FFS  CARCASSES BY SECTION</t>
  </si>
  <si>
    <t>This worktab shows comparison to expanded and actual Fresh Female Spawners (FFS) carcasses versus the Aerial Redd Count Data.  Expanded carcass counts come from recapture data over 10 years.</t>
  </si>
  <si>
    <t>SUMMARY Percents of all years combined from Recap analysis tab</t>
  </si>
  <si>
    <t>Check for updates</t>
  </si>
  <si>
    <t>DO NOT DELETE LINKED to other tabs and this one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</si>
</sst>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0.0%"/>
    <numFmt numFmtId="165" formatCode="dd\-mmm\-yy"/>
    <numFmt numFmtId="166" formatCode="0.0"/>
  </numFmts>
  <fonts count="23" x14ac:knownFonts="1">
    <font>
      <sz val="11"/>
      <color theme="1"/>
      <name val="Calibri"/>
      <family val="2"/>
      <scheme val="minor"/>
    </font>
    <font>
      <b/>
      <sz val="11"/>
      <color theme="1"/>
      <name val="Calibri"/>
      <family val="2"/>
      <scheme val="minor"/>
    </font>
    <font>
      <sz val="8"/>
      <color indexed="8"/>
      <name val="Arial"/>
    </font>
    <font>
      <sz val="10"/>
      <color indexed="8"/>
      <name val="Arial"/>
    </font>
    <font>
      <b/>
      <sz val="12"/>
      <color theme="1"/>
      <name val="Calibri"/>
      <family val="2"/>
      <scheme val="minor"/>
    </font>
    <font>
      <sz val="8"/>
      <color indexed="8"/>
      <name val="Arial"/>
      <family val="2"/>
    </font>
    <font>
      <sz val="10"/>
      <color indexed="8"/>
      <name val="Arial"/>
      <family val="2"/>
    </font>
    <font>
      <b/>
      <sz val="10"/>
      <name val="Arial"/>
      <family val="2"/>
    </font>
    <font>
      <sz val="10"/>
      <name val="Arial"/>
      <family val="2"/>
    </font>
    <font>
      <sz val="8"/>
      <name val="Calibri"/>
      <family val="2"/>
      <scheme val="minor"/>
    </font>
    <font>
      <b/>
      <sz val="14"/>
      <name val="Arial"/>
      <family val="2"/>
    </font>
    <font>
      <b/>
      <sz val="8"/>
      <name val="Arial"/>
      <family val="2"/>
    </font>
    <font>
      <b/>
      <sz val="12"/>
      <name val="Arial"/>
      <family val="2"/>
    </font>
    <font>
      <sz val="8"/>
      <name val="Arial"/>
      <family val="2"/>
    </font>
    <font>
      <sz val="10"/>
      <color theme="1"/>
      <name val="Calibri"/>
      <family val="2"/>
      <scheme val="minor"/>
    </font>
    <font>
      <sz val="8"/>
      <color theme="1"/>
      <name val="Calibri"/>
      <family val="2"/>
      <scheme val="minor"/>
    </font>
    <font>
      <sz val="12"/>
      <name val="Arial"/>
      <family val="2"/>
    </font>
    <font>
      <b/>
      <sz val="11"/>
      <name val="Arial"/>
      <family val="2"/>
    </font>
    <font>
      <b/>
      <sz val="6"/>
      <name val="Arial"/>
      <family val="2"/>
    </font>
    <font>
      <sz val="6"/>
      <name val="Arial"/>
      <family val="2"/>
    </font>
    <font>
      <sz val="9"/>
      <name val="Arial"/>
      <family val="2"/>
    </font>
    <font>
      <sz val="11"/>
      <name val="Calibri"/>
      <family val="2"/>
      <scheme val="minor"/>
    </font>
    <font>
      <b/>
      <sz val="8"/>
      <color theme="1"/>
      <name val="Calibri"/>
      <family val="2"/>
      <scheme val="minor"/>
    </font>
  </fonts>
  <fills count="19">
    <fill>
      <patternFill patternType="none"/>
    </fill>
    <fill>
      <patternFill patternType="gray125"/>
    </fill>
    <fill>
      <patternFill patternType="solid">
        <fgColor indexed="22"/>
        <bgColor indexed="0"/>
      </patternFill>
    </fill>
    <fill>
      <patternFill patternType="solid">
        <fgColor rgb="FFFFFF00"/>
        <bgColor indexed="64"/>
      </patternFill>
    </fill>
    <fill>
      <patternFill patternType="solid">
        <fgColor theme="0" tint="-0.14999847407452621"/>
        <bgColor indexed="64"/>
      </patternFill>
    </fill>
    <fill>
      <patternFill patternType="solid">
        <fgColor theme="3" tint="0.59999389629810485"/>
        <bgColor indexed="64"/>
      </patternFill>
    </fill>
    <fill>
      <patternFill patternType="solid">
        <fgColor rgb="FFB4EBEC"/>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indexed="22"/>
        <bgColor indexed="64"/>
      </patternFill>
    </fill>
    <fill>
      <patternFill patternType="solid">
        <fgColor theme="0"/>
        <bgColor indexed="0"/>
      </patternFill>
    </fill>
    <fill>
      <patternFill patternType="solid">
        <fgColor indexed="41"/>
        <bgColor indexed="64"/>
      </patternFill>
    </fill>
    <fill>
      <patternFill patternType="solid">
        <fgColor theme="9" tint="0.59999389629810485"/>
        <bgColor indexed="64"/>
      </patternFill>
    </fill>
    <fill>
      <patternFill patternType="solid">
        <fgColor theme="0" tint="-0.249977111117893"/>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theme="5" tint="0.79998168889431442"/>
        <bgColor indexed="0"/>
      </patternFill>
    </fill>
    <fill>
      <patternFill patternType="solid">
        <fgColor theme="7" tint="0.79998168889431442"/>
        <bgColor indexed="64"/>
      </patternFill>
    </fill>
    <fill>
      <patternFill patternType="solid">
        <fgColor theme="7" tint="0.79998168889431442"/>
        <bgColor indexed="0"/>
      </patternFill>
    </fill>
  </fills>
  <borders count="81">
    <border>
      <left/>
      <right/>
      <top/>
      <bottom/>
      <diagonal/>
    </border>
    <border>
      <left style="thin">
        <color indexed="8"/>
      </left>
      <right style="thin">
        <color indexed="8"/>
      </right>
      <top style="thin">
        <color indexed="8"/>
      </top>
      <bottom style="thin">
        <color indexed="8"/>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style="medium">
        <color indexed="64"/>
      </left>
      <right/>
      <top style="thin">
        <color indexed="64"/>
      </top>
      <bottom style="medium">
        <color indexed="64"/>
      </bottom>
      <diagonal/>
    </border>
    <border>
      <left style="double">
        <color indexed="64"/>
      </left>
      <right style="thin">
        <color indexed="64"/>
      </right>
      <top style="double">
        <color indexed="64"/>
      </top>
      <bottom style="thin">
        <color indexed="64"/>
      </bottom>
      <diagonal/>
    </border>
    <border>
      <left/>
      <right/>
      <top style="double">
        <color indexed="64"/>
      </top>
      <bottom style="thin">
        <color indexed="64"/>
      </bottom>
      <diagonal/>
    </border>
    <border>
      <left style="thin">
        <color indexed="64"/>
      </left>
      <right/>
      <top style="double">
        <color indexed="64"/>
      </top>
      <bottom style="thin">
        <color indexed="64"/>
      </bottom>
      <diagonal/>
    </border>
    <border>
      <left/>
      <right style="double">
        <color indexed="64"/>
      </right>
      <top style="double">
        <color indexed="64"/>
      </top>
      <bottom style="thin">
        <color indexed="64"/>
      </bottom>
      <diagonal/>
    </border>
    <border>
      <left style="double">
        <color indexed="64"/>
      </left>
      <right style="thin">
        <color indexed="64"/>
      </right>
      <top style="thin">
        <color indexed="64"/>
      </top>
      <bottom style="double">
        <color indexed="64"/>
      </bottom>
      <diagonal/>
    </border>
    <border>
      <left style="thin">
        <color indexed="64"/>
      </left>
      <right style="thin">
        <color indexed="64"/>
      </right>
      <top style="thin">
        <color indexed="64"/>
      </top>
      <bottom style="double">
        <color indexed="64"/>
      </bottom>
      <diagonal/>
    </border>
    <border>
      <left style="thin">
        <color indexed="64"/>
      </left>
      <right style="double">
        <color indexed="64"/>
      </right>
      <top style="thin">
        <color indexed="64"/>
      </top>
      <bottom style="double">
        <color indexed="64"/>
      </bottom>
      <diagonal/>
    </border>
    <border>
      <left style="thin">
        <color indexed="64"/>
      </left>
      <right/>
      <top style="thin">
        <color indexed="64"/>
      </top>
      <bottom style="double">
        <color indexed="64"/>
      </bottom>
      <diagonal/>
    </border>
    <border>
      <left style="medium">
        <color indexed="64"/>
      </left>
      <right style="medium">
        <color indexed="64"/>
      </right>
      <top style="medium">
        <color indexed="64"/>
      </top>
      <bottom style="thin">
        <color indexed="64"/>
      </bottom>
      <diagonal/>
    </border>
    <border>
      <left style="double">
        <color indexed="64"/>
      </left>
      <right style="thin">
        <color indexed="64"/>
      </right>
      <top/>
      <bottom style="thin">
        <color indexed="64"/>
      </bottom>
      <diagonal/>
    </border>
    <border>
      <left style="thin">
        <color indexed="64"/>
      </left>
      <right/>
      <top/>
      <bottom style="thin">
        <color indexed="64"/>
      </bottom>
      <diagonal/>
    </border>
    <border>
      <left style="medium">
        <color indexed="64"/>
      </left>
      <right style="medium">
        <color indexed="64"/>
      </right>
      <top style="thin">
        <color indexed="64"/>
      </top>
      <bottom style="thin">
        <color indexed="64"/>
      </bottom>
      <diagonal/>
    </border>
    <border>
      <left style="thin">
        <color indexed="64"/>
      </left>
      <right style="double">
        <color indexed="64"/>
      </right>
      <top/>
      <bottom style="thin">
        <color indexed="64"/>
      </bottom>
      <diagonal/>
    </border>
    <border>
      <left style="double">
        <color indexed="64"/>
      </left>
      <right style="thin">
        <color indexed="64"/>
      </right>
      <top style="thin">
        <color indexed="64"/>
      </top>
      <bottom style="thin">
        <color indexed="64"/>
      </bottom>
      <diagonal/>
    </border>
    <border>
      <left style="thin">
        <color indexed="64"/>
      </left>
      <right style="double">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style="double">
        <color indexed="64"/>
      </left>
      <right style="thin">
        <color indexed="64"/>
      </right>
      <top/>
      <bottom style="double">
        <color indexed="64"/>
      </bottom>
      <diagonal/>
    </border>
    <border>
      <left/>
      <right style="thin">
        <color indexed="64"/>
      </right>
      <top/>
      <bottom style="double">
        <color indexed="64"/>
      </bottom>
      <diagonal/>
    </border>
    <border>
      <left style="thin">
        <color indexed="64"/>
      </left>
      <right style="thin">
        <color indexed="64"/>
      </right>
      <top/>
      <bottom style="double">
        <color indexed="64"/>
      </bottom>
      <diagonal/>
    </border>
    <border>
      <left style="thin">
        <color indexed="64"/>
      </left>
      <right/>
      <top/>
      <bottom style="double">
        <color indexed="64"/>
      </bottom>
      <diagonal/>
    </border>
    <border>
      <left style="medium">
        <color indexed="64"/>
      </left>
      <right style="medium">
        <color indexed="64"/>
      </right>
      <top style="thin">
        <color indexed="64"/>
      </top>
      <bottom style="medium">
        <color indexed="64"/>
      </bottom>
      <diagonal/>
    </border>
    <border>
      <left style="thin">
        <color indexed="64"/>
      </left>
      <right style="double">
        <color indexed="64"/>
      </right>
      <top/>
      <bottom style="double">
        <color indexed="64"/>
      </bottom>
      <diagonal/>
    </border>
    <border>
      <left style="thin">
        <color indexed="22"/>
      </left>
      <right style="thin">
        <color indexed="22"/>
      </right>
      <top/>
      <bottom/>
      <diagonal/>
    </border>
    <border>
      <left style="thin">
        <color indexed="64"/>
      </left>
      <right/>
      <top/>
      <bottom/>
      <diagonal/>
    </border>
    <border>
      <left/>
      <right style="thin">
        <color indexed="64"/>
      </right>
      <top/>
      <bottom/>
      <diagonal/>
    </border>
    <border>
      <left style="thin">
        <color indexed="64"/>
      </left>
      <right/>
      <top style="thin">
        <color indexed="64"/>
      </top>
      <bottom style="medium">
        <color indexed="64"/>
      </bottom>
      <diagonal/>
    </border>
    <border>
      <left style="medium">
        <color indexed="64"/>
      </left>
      <right/>
      <top style="medium">
        <color indexed="64"/>
      </top>
      <bottom style="thin">
        <color indexed="64"/>
      </bottom>
      <diagonal/>
    </border>
    <border>
      <left style="medium">
        <color indexed="64"/>
      </left>
      <right/>
      <top style="thin">
        <color indexed="64"/>
      </top>
      <bottom style="thin">
        <color indexed="64"/>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style="thin">
        <color indexed="64"/>
      </left>
      <right style="medium">
        <color indexed="64"/>
      </right>
      <top/>
      <bottom style="thin">
        <color indexed="64"/>
      </bottom>
      <diagonal/>
    </border>
    <border>
      <left style="medium">
        <color indexed="64"/>
      </left>
      <right/>
      <top style="medium">
        <color indexed="64"/>
      </top>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right style="thin">
        <color indexed="22"/>
      </right>
      <top/>
      <bottom/>
      <diagonal/>
    </border>
    <border>
      <left style="thin">
        <color indexed="22"/>
      </left>
      <right style="thin">
        <color indexed="22"/>
      </right>
      <top style="thin">
        <color indexed="22"/>
      </top>
      <bottom/>
      <diagonal/>
    </border>
    <border>
      <left style="thin">
        <color indexed="8"/>
      </left>
      <right style="thin">
        <color indexed="8"/>
      </right>
      <top/>
      <bottom style="thin">
        <color indexed="8"/>
      </bottom>
      <diagonal/>
    </border>
    <border>
      <left style="medium">
        <color indexed="64"/>
      </left>
      <right style="thin">
        <color indexed="64"/>
      </right>
      <top/>
      <bottom style="medium">
        <color indexed="64"/>
      </bottom>
      <diagonal/>
    </border>
    <border>
      <left/>
      <right/>
      <top/>
      <bottom style="medium">
        <color indexed="64"/>
      </bottom>
      <diagonal/>
    </border>
    <border>
      <left style="medium">
        <color indexed="64"/>
      </left>
      <right/>
      <top/>
      <bottom style="medium">
        <color indexed="64"/>
      </bottom>
      <diagonal/>
    </border>
    <border>
      <left/>
      <right style="medium">
        <color indexed="64"/>
      </right>
      <top/>
      <bottom style="medium">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diagonal/>
    </border>
    <border>
      <left/>
      <right style="thin">
        <color indexed="64"/>
      </right>
      <top/>
      <bottom style="thin">
        <color indexed="64"/>
      </bottom>
      <diagonal/>
    </border>
    <border>
      <left/>
      <right style="thin">
        <color indexed="64"/>
      </right>
      <top style="medium">
        <color indexed="64"/>
      </top>
      <bottom style="medium">
        <color indexed="64"/>
      </bottom>
      <diagonal/>
    </border>
  </borders>
  <cellStyleXfs count="8">
    <xf numFmtId="0" fontId="0" fillId="0" borderId="0"/>
    <xf numFmtId="0" fontId="3" fillId="0" borderId="0"/>
    <xf numFmtId="0" fontId="6" fillId="0" borderId="0"/>
    <xf numFmtId="0" fontId="3" fillId="0" borderId="0"/>
    <xf numFmtId="0" fontId="3" fillId="0" borderId="0"/>
    <xf numFmtId="0" fontId="16" fillId="0" borderId="0"/>
    <xf numFmtId="0" fontId="6" fillId="0" borderId="0"/>
    <xf numFmtId="0" fontId="3" fillId="0" borderId="0"/>
  </cellStyleXfs>
  <cellXfs count="354">
    <xf numFmtId="0" fontId="0" fillId="0" borderId="0" xfId="0"/>
    <xf numFmtId="0" fontId="2" fillId="2" borderId="1" xfId="1" applyFont="1" applyFill="1" applyBorder="1" applyAlignment="1">
      <alignment horizontal="center"/>
    </xf>
    <xf numFmtId="14" fontId="2" fillId="0" borderId="2" xfId="1" applyNumberFormat="1" applyFont="1" applyFill="1" applyBorder="1" applyAlignment="1">
      <alignment horizontal="right" wrapText="1"/>
    </xf>
    <xf numFmtId="0" fontId="2" fillId="0" borderId="2" xfId="1" applyFont="1" applyFill="1" applyBorder="1" applyAlignment="1">
      <alignment horizontal="right" wrapText="1"/>
    </xf>
    <xf numFmtId="0" fontId="2" fillId="0" borderId="2" xfId="1" applyFont="1" applyFill="1" applyBorder="1" applyAlignment="1">
      <alignment wrapText="1"/>
    </xf>
    <xf numFmtId="0" fontId="5" fillId="2" borderId="1" xfId="2" applyFont="1" applyFill="1" applyBorder="1" applyAlignment="1">
      <alignment horizontal="center"/>
    </xf>
    <xf numFmtId="14" fontId="5" fillId="0" borderId="2" xfId="2" applyNumberFormat="1" applyFont="1" applyFill="1" applyBorder="1" applyAlignment="1">
      <alignment horizontal="right" wrapText="1"/>
    </xf>
    <xf numFmtId="0" fontId="5" fillId="0" borderId="2" xfId="2" applyFont="1" applyFill="1" applyBorder="1" applyAlignment="1">
      <alignment horizontal="right" wrapText="1"/>
    </xf>
    <xf numFmtId="0" fontId="5" fillId="0" borderId="2" xfId="2" applyFont="1" applyFill="1" applyBorder="1" applyAlignment="1">
      <alignment wrapText="1"/>
    </xf>
    <xf numFmtId="0" fontId="1" fillId="0" borderId="0" xfId="0" applyFont="1" applyAlignment="1">
      <alignment horizontal="center" vertical="center"/>
    </xf>
    <xf numFmtId="0" fontId="0" fillId="0" borderId="4" xfId="0" applyBorder="1"/>
    <xf numFmtId="0" fontId="0" fillId="0" borderId="5" xfId="0" applyBorder="1"/>
    <xf numFmtId="0" fontId="0" fillId="0" borderId="6" xfId="0" applyBorder="1"/>
    <xf numFmtId="164" fontId="0" fillId="0" borderId="8" xfId="0" applyNumberFormat="1" applyBorder="1" applyAlignment="1">
      <alignment horizontal="center" vertical="center"/>
    </xf>
    <xf numFmtId="164" fontId="0" fillId="0" borderId="11" xfId="0" applyNumberFormat="1" applyBorder="1" applyAlignment="1">
      <alignment horizontal="center" vertical="center"/>
    </xf>
    <xf numFmtId="0" fontId="3" fillId="2" borderId="1" xfId="3" applyFont="1" applyFill="1" applyBorder="1" applyAlignment="1">
      <alignment horizontal="center"/>
    </xf>
    <xf numFmtId="0" fontId="3" fillId="0" borderId="2" xfId="3" applyFont="1" applyFill="1" applyBorder="1" applyAlignment="1">
      <alignment horizontal="right" wrapText="1"/>
    </xf>
    <xf numFmtId="14" fontId="3" fillId="2" borderId="1" xfId="3" applyNumberFormat="1" applyFont="1" applyFill="1" applyBorder="1" applyAlignment="1">
      <alignment horizontal="center"/>
    </xf>
    <xf numFmtId="14" fontId="3" fillId="0" borderId="2" xfId="3" applyNumberFormat="1" applyFont="1" applyFill="1" applyBorder="1" applyAlignment="1">
      <alignment horizontal="right" wrapText="1"/>
    </xf>
    <xf numFmtId="14" fontId="0" fillId="0" borderId="0" xfId="0" applyNumberFormat="1"/>
    <xf numFmtId="0" fontId="0" fillId="4" borderId="0" xfId="0" applyFill="1"/>
    <xf numFmtId="0" fontId="8" fillId="0" borderId="0" xfId="0" applyFont="1" applyFill="1" applyBorder="1" applyAlignment="1"/>
    <xf numFmtId="0" fontId="0" fillId="0" borderId="0" xfId="0" applyBorder="1"/>
    <xf numFmtId="0" fontId="10" fillId="5" borderId="18" xfId="0" applyFont="1" applyFill="1" applyBorder="1" applyAlignment="1">
      <alignment horizontal="center"/>
    </xf>
    <xf numFmtId="0" fontId="7" fillId="5" borderId="19" xfId="0" applyFont="1" applyFill="1" applyBorder="1" applyAlignment="1">
      <alignment horizontal="center" vertical="center"/>
    </xf>
    <xf numFmtId="0" fontId="12" fillId="5" borderId="19" xfId="0" applyFont="1" applyFill="1" applyBorder="1" applyAlignment="1">
      <alignment horizontal="center" vertical="center"/>
    </xf>
    <xf numFmtId="0" fontId="7" fillId="5" borderId="20" xfId="0" applyFont="1" applyFill="1" applyBorder="1" applyAlignment="1">
      <alignment horizontal="center" vertical="center"/>
    </xf>
    <xf numFmtId="0" fontId="7" fillId="6" borderId="21" xfId="0" applyFont="1" applyFill="1" applyBorder="1" applyAlignment="1">
      <alignment horizontal="left" vertical="center"/>
    </xf>
    <xf numFmtId="0" fontId="0" fillId="6" borderId="22" xfId="0" applyFill="1" applyBorder="1" applyAlignment="1">
      <alignment horizontal="center"/>
    </xf>
    <xf numFmtId="0" fontId="8" fillId="7" borderId="22" xfId="0" applyFont="1" applyFill="1" applyBorder="1" applyAlignment="1">
      <alignment horizontal="center" vertical="center"/>
    </xf>
    <xf numFmtId="9" fontId="8" fillId="5" borderId="22" xfId="0" applyNumberFormat="1" applyFont="1" applyFill="1" applyBorder="1" applyAlignment="1">
      <alignment horizontal="center" vertical="center"/>
    </xf>
    <xf numFmtId="164" fontId="8" fillId="0" borderId="22" xfId="0" applyNumberFormat="1" applyFont="1" applyBorder="1" applyAlignment="1">
      <alignment horizontal="center" vertical="center"/>
    </xf>
    <xf numFmtId="0" fontId="7" fillId="6" borderId="7" xfId="0" applyFont="1" applyFill="1" applyBorder="1" applyAlignment="1">
      <alignment horizontal="left" vertical="center"/>
    </xf>
    <xf numFmtId="0" fontId="0" fillId="6" borderId="3" xfId="0" applyFill="1" applyBorder="1" applyAlignment="1">
      <alignment horizontal="center"/>
    </xf>
    <xf numFmtId="0" fontId="7" fillId="8" borderId="7" xfId="0" applyFont="1" applyFill="1" applyBorder="1" applyAlignment="1">
      <alignment horizontal="left" vertical="center"/>
    </xf>
    <xf numFmtId="0" fontId="0" fillId="8" borderId="3" xfId="0" applyFill="1" applyBorder="1" applyAlignment="1">
      <alignment horizontal="center"/>
    </xf>
    <xf numFmtId="0" fontId="8" fillId="8" borderId="22" xfId="0" applyFont="1" applyFill="1" applyBorder="1" applyAlignment="1">
      <alignment horizontal="center" vertical="center"/>
    </xf>
    <xf numFmtId="164" fontId="8" fillId="4" borderId="22" xfId="0" applyNumberFormat="1" applyFont="1" applyFill="1" applyBorder="1" applyAlignment="1">
      <alignment horizontal="center" vertical="center"/>
    </xf>
    <xf numFmtId="0" fontId="0" fillId="6" borderId="23" xfId="0" applyFill="1" applyBorder="1" applyAlignment="1">
      <alignment horizontal="center"/>
    </xf>
    <xf numFmtId="0" fontId="0" fillId="0" borderId="24" xfId="0" applyBorder="1"/>
    <xf numFmtId="0" fontId="7" fillId="0" borderId="18" xfId="0" applyFont="1" applyBorder="1" applyAlignment="1">
      <alignment horizontal="center" vertical="center"/>
    </xf>
    <xf numFmtId="0" fontId="7" fillId="0" borderId="19" xfId="0" applyFont="1" applyBorder="1" applyAlignment="1">
      <alignment horizontal="center" vertical="center"/>
    </xf>
    <xf numFmtId="9" fontId="13" fillId="0" borderId="19" xfId="0" applyNumberFormat="1" applyFont="1" applyBorder="1" applyAlignment="1">
      <alignment horizontal="center" vertical="center"/>
    </xf>
    <xf numFmtId="0" fontId="3" fillId="2" borderId="1" xfId="4" applyFont="1" applyFill="1" applyBorder="1" applyAlignment="1">
      <alignment horizontal="center"/>
    </xf>
    <xf numFmtId="165" fontId="3" fillId="0" borderId="2" xfId="4" applyNumberFormat="1" applyFont="1" applyFill="1" applyBorder="1" applyAlignment="1">
      <alignment horizontal="right" wrapText="1"/>
    </xf>
    <xf numFmtId="0" fontId="3" fillId="0" borderId="2" xfId="4" applyFont="1" applyFill="1" applyBorder="1" applyAlignment="1">
      <alignment horizontal="right" wrapText="1"/>
    </xf>
    <xf numFmtId="0" fontId="3" fillId="0" borderId="0" xfId="4" applyFont="1" applyFill="1" applyBorder="1" applyAlignment="1">
      <alignment horizontal="right" wrapText="1"/>
    </xf>
    <xf numFmtId="0" fontId="2" fillId="2" borderId="1" xfId="4" applyFont="1" applyFill="1" applyBorder="1" applyAlignment="1">
      <alignment horizontal="center"/>
    </xf>
    <xf numFmtId="14" fontId="2" fillId="0" borderId="2" xfId="4" applyNumberFormat="1" applyFont="1" applyFill="1" applyBorder="1" applyAlignment="1">
      <alignment horizontal="right" wrapText="1"/>
    </xf>
    <xf numFmtId="0" fontId="2" fillId="0" borderId="2" xfId="4" applyFont="1" applyFill="1" applyBorder="1" applyAlignment="1">
      <alignment horizontal="right" wrapText="1"/>
    </xf>
    <xf numFmtId="0" fontId="15" fillId="0" borderId="0" xfId="0" applyFont="1" applyAlignment="1">
      <alignment horizontal="left"/>
    </xf>
    <xf numFmtId="0" fontId="16" fillId="0" borderId="0" xfId="5"/>
    <xf numFmtId="0" fontId="16" fillId="0" borderId="0" xfId="5" applyAlignment="1">
      <alignment horizontal="center"/>
    </xf>
    <xf numFmtId="0" fontId="16" fillId="9" borderId="25" xfId="5" applyFill="1" applyBorder="1" applyAlignment="1">
      <alignment horizontal="center"/>
    </xf>
    <xf numFmtId="0" fontId="16" fillId="9" borderId="26" xfId="5" applyFill="1" applyBorder="1" applyAlignment="1">
      <alignment horizontal="center"/>
    </xf>
    <xf numFmtId="0" fontId="12" fillId="9" borderId="29" xfId="5" applyFont="1" applyFill="1" applyBorder="1" applyAlignment="1">
      <alignment horizontal="center"/>
    </xf>
    <xf numFmtId="1" fontId="11" fillId="9" borderId="30" xfId="5" applyNumberFormat="1" applyFont="1" applyFill="1" applyBorder="1" applyAlignment="1">
      <alignment horizontal="center"/>
    </xf>
    <xf numFmtId="49" fontId="11" fillId="9" borderId="30" xfId="5" applyNumberFormat="1" applyFont="1" applyFill="1" applyBorder="1" applyAlignment="1">
      <alignment horizontal="center"/>
    </xf>
    <xf numFmtId="49" fontId="11" fillId="9" borderId="31" xfId="5" applyNumberFormat="1" applyFont="1" applyFill="1" applyBorder="1" applyAlignment="1">
      <alignment horizontal="center"/>
    </xf>
    <xf numFmtId="49" fontId="11" fillId="9" borderId="32" xfId="5" applyNumberFormat="1" applyFont="1" applyFill="1" applyBorder="1" applyAlignment="1">
      <alignment horizontal="center"/>
    </xf>
    <xf numFmtId="1" fontId="11" fillId="0" borderId="33" xfId="5" applyNumberFormat="1" applyFont="1" applyBorder="1" applyAlignment="1">
      <alignment horizontal="center" vertical="center"/>
    </xf>
    <xf numFmtId="1" fontId="11" fillId="0" borderId="0" xfId="5" applyNumberFormat="1" applyFont="1" applyAlignment="1">
      <alignment horizontal="center"/>
    </xf>
    <xf numFmtId="0" fontId="8" fillId="9" borderId="34" xfId="5" applyFont="1" applyFill="1" applyBorder="1"/>
    <xf numFmtId="9" fontId="13" fillId="0" borderId="22" xfId="5" applyNumberFormat="1" applyFont="1" applyBorder="1" applyAlignment="1">
      <alignment horizontal="center"/>
    </xf>
    <xf numFmtId="9" fontId="13" fillId="0" borderId="35" xfId="5" applyNumberFormat="1" applyFont="1" applyBorder="1" applyAlignment="1">
      <alignment horizontal="center"/>
    </xf>
    <xf numFmtId="164" fontId="13" fillId="0" borderId="36" xfId="5" applyNumberFormat="1" applyFont="1" applyBorder="1" applyAlignment="1">
      <alignment horizontal="center" vertical="center"/>
    </xf>
    <xf numFmtId="164" fontId="13" fillId="0" borderId="0" xfId="5" applyNumberFormat="1" applyFont="1" applyAlignment="1">
      <alignment horizontal="center"/>
    </xf>
    <xf numFmtId="9" fontId="13" fillId="0" borderId="37" xfId="5" applyNumberFormat="1" applyFont="1" applyBorder="1" applyAlignment="1">
      <alignment horizontal="center"/>
    </xf>
    <xf numFmtId="0" fontId="8" fillId="9" borderId="38" xfId="5" applyFont="1" applyFill="1" applyBorder="1"/>
    <xf numFmtId="9" fontId="13" fillId="0" borderId="3" xfId="5" applyNumberFormat="1" applyFont="1" applyBorder="1" applyAlignment="1">
      <alignment horizontal="center"/>
    </xf>
    <xf numFmtId="9" fontId="13" fillId="0" borderId="16" xfId="5" applyNumberFormat="1" applyFont="1" applyBorder="1" applyAlignment="1">
      <alignment horizontal="center"/>
    </xf>
    <xf numFmtId="9" fontId="13" fillId="0" borderId="39" xfId="5" applyNumberFormat="1" applyFont="1" applyBorder="1" applyAlignment="1">
      <alignment horizontal="center"/>
    </xf>
    <xf numFmtId="0" fontId="8" fillId="3" borderId="38" xfId="5" applyFont="1" applyFill="1" applyBorder="1"/>
    <xf numFmtId="9" fontId="13" fillId="3" borderId="3" xfId="5" applyNumberFormat="1" applyFont="1" applyFill="1" applyBorder="1" applyAlignment="1">
      <alignment horizontal="center"/>
    </xf>
    <xf numFmtId="9" fontId="13" fillId="3" borderId="22" xfId="5" applyNumberFormat="1" applyFont="1" applyFill="1" applyBorder="1" applyAlignment="1">
      <alignment horizontal="center"/>
    </xf>
    <xf numFmtId="9" fontId="13" fillId="3" borderId="16" xfId="5" applyNumberFormat="1" applyFont="1" applyFill="1" applyBorder="1" applyAlignment="1">
      <alignment horizontal="center"/>
    </xf>
    <xf numFmtId="9" fontId="13" fillId="3" borderId="39" xfId="5" applyNumberFormat="1" applyFont="1" applyFill="1" applyBorder="1" applyAlignment="1">
      <alignment horizontal="center"/>
    </xf>
    <xf numFmtId="0" fontId="16" fillId="0" borderId="3" xfId="5" applyBorder="1"/>
    <xf numFmtId="0" fontId="16" fillId="0" borderId="40" xfId="5" applyBorder="1"/>
    <xf numFmtId="0" fontId="16" fillId="0" borderId="41" xfId="5" applyBorder="1"/>
    <xf numFmtId="9" fontId="13" fillId="3" borderId="41" xfId="5" applyNumberFormat="1" applyFont="1" applyFill="1" applyBorder="1" applyAlignment="1">
      <alignment horizontal="center"/>
    </xf>
    <xf numFmtId="9" fontId="13" fillId="0" borderId="30" xfId="5" applyNumberFormat="1" applyFont="1" applyBorder="1" applyAlignment="1">
      <alignment horizontal="center"/>
    </xf>
    <xf numFmtId="0" fontId="8" fillId="9" borderId="29" xfId="5" applyFont="1" applyFill="1" applyBorder="1"/>
    <xf numFmtId="9" fontId="13" fillId="0" borderId="32" xfId="5" applyNumberFormat="1" applyFont="1" applyBorder="1" applyAlignment="1">
      <alignment horizontal="center"/>
    </xf>
    <xf numFmtId="9" fontId="13" fillId="0" borderId="31" xfId="5" applyNumberFormat="1" applyFont="1" applyBorder="1" applyAlignment="1">
      <alignment horizontal="center"/>
    </xf>
    <xf numFmtId="3" fontId="17" fillId="9" borderId="42" xfId="5" applyNumberFormat="1" applyFont="1" applyFill="1" applyBorder="1" applyAlignment="1">
      <alignment horizontal="center"/>
    </xf>
    <xf numFmtId="3" fontId="11" fillId="9" borderId="43" xfId="5" applyNumberFormat="1" applyFont="1" applyFill="1" applyBorder="1" applyAlignment="1">
      <alignment horizontal="center"/>
    </xf>
    <xf numFmtId="3" fontId="11" fillId="9" borderId="44" xfId="5" applyNumberFormat="1" applyFont="1" applyFill="1" applyBorder="1" applyAlignment="1">
      <alignment horizontal="center"/>
    </xf>
    <xf numFmtId="3" fontId="18" fillId="9" borderId="44" xfId="5" applyNumberFormat="1" applyFont="1" applyFill="1" applyBorder="1" applyAlignment="1">
      <alignment horizontal="center"/>
    </xf>
    <xf numFmtId="3" fontId="11" fillId="9" borderId="45" xfId="5" applyNumberFormat="1" applyFont="1" applyFill="1" applyBorder="1" applyAlignment="1">
      <alignment horizontal="center"/>
    </xf>
    <xf numFmtId="3" fontId="11" fillId="0" borderId="46" xfId="5" applyNumberFormat="1" applyFont="1" applyBorder="1" applyAlignment="1">
      <alignment horizontal="center"/>
    </xf>
    <xf numFmtId="3" fontId="11" fillId="0" borderId="0" xfId="5" applyNumberFormat="1" applyFont="1" applyAlignment="1">
      <alignment horizontal="center"/>
    </xf>
    <xf numFmtId="3" fontId="17" fillId="9" borderId="44" xfId="5" applyNumberFormat="1" applyFont="1" applyFill="1" applyBorder="1" applyAlignment="1">
      <alignment horizontal="center"/>
    </xf>
    <xf numFmtId="3" fontId="17" fillId="9" borderId="47" xfId="5" applyNumberFormat="1" applyFont="1" applyFill="1" applyBorder="1" applyAlignment="1">
      <alignment horizontal="center"/>
    </xf>
    <xf numFmtId="3" fontId="16" fillId="0" borderId="0" xfId="5" applyNumberFormat="1"/>
    <xf numFmtId="0" fontId="8" fillId="9" borderId="0" xfId="5" applyFont="1" applyFill="1"/>
    <xf numFmtId="0" fontId="19" fillId="0" borderId="0" xfId="5" applyFont="1" applyAlignment="1">
      <alignment horizontal="left"/>
    </xf>
    <xf numFmtId="0" fontId="8" fillId="3" borderId="0" xfId="5" applyFont="1" applyFill="1"/>
    <xf numFmtId="0" fontId="16" fillId="3" borderId="0" xfId="5" applyFill="1"/>
    <xf numFmtId="0" fontId="20" fillId="0" borderId="0" xfId="5" applyFont="1" applyAlignment="1">
      <alignment horizontal="center"/>
    </xf>
    <xf numFmtId="164" fontId="13" fillId="3" borderId="0" xfId="5" applyNumberFormat="1" applyFont="1" applyFill="1" applyAlignment="1">
      <alignment horizontal="center"/>
    </xf>
    <xf numFmtId="0" fontId="13" fillId="3" borderId="0" xfId="5" applyFont="1" applyFill="1" applyAlignment="1">
      <alignment horizontal="left"/>
    </xf>
    <xf numFmtId="0" fontId="16" fillId="3" borderId="0" xfId="5" applyFill="1" applyAlignment="1">
      <alignment horizontal="center"/>
    </xf>
    <xf numFmtId="0" fontId="6" fillId="2" borderId="1" xfId="6" applyFont="1" applyFill="1" applyBorder="1" applyAlignment="1">
      <alignment horizontal="center"/>
    </xf>
    <xf numFmtId="0" fontId="6" fillId="0" borderId="2" xfId="6" applyFont="1" applyFill="1" applyBorder="1" applyAlignment="1">
      <alignment horizontal="right" wrapText="1"/>
    </xf>
    <xf numFmtId="0" fontId="6" fillId="0" borderId="3" xfId="6" applyFont="1" applyFill="1" applyBorder="1" applyAlignment="1">
      <alignment horizontal="center" vertical="center" wrapText="1"/>
    </xf>
    <xf numFmtId="0" fontId="6" fillId="0" borderId="48" xfId="6" applyFont="1" applyFill="1" applyBorder="1" applyAlignment="1">
      <alignment horizontal="right" wrapText="1"/>
    </xf>
    <xf numFmtId="164" fontId="0" fillId="0" borderId="7" xfId="0" applyNumberFormat="1" applyBorder="1" applyAlignment="1">
      <alignment horizontal="center" vertical="center"/>
    </xf>
    <xf numFmtId="164" fontId="0" fillId="0" borderId="3" xfId="0" applyNumberFormat="1" applyBorder="1" applyAlignment="1">
      <alignment horizontal="center" vertical="center"/>
    </xf>
    <xf numFmtId="164" fontId="0" fillId="0" borderId="9" xfId="0" applyNumberFormat="1" applyBorder="1" applyAlignment="1">
      <alignment horizontal="center" vertical="center"/>
    </xf>
    <xf numFmtId="164" fontId="0" fillId="0" borderId="10" xfId="0" applyNumberFormat="1" applyBorder="1" applyAlignment="1">
      <alignment horizontal="center" vertical="center"/>
    </xf>
    <xf numFmtId="0" fontId="6" fillId="2" borderId="49" xfId="6" applyFont="1" applyFill="1" applyBorder="1" applyAlignment="1">
      <alignment horizontal="center" vertical="center"/>
    </xf>
    <xf numFmtId="0" fontId="5" fillId="10" borderId="50" xfId="6" applyFont="1" applyFill="1" applyBorder="1" applyAlignment="1">
      <alignment horizontal="left" vertical="center"/>
    </xf>
    <xf numFmtId="0" fontId="6" fillId="0" borderId="7" xfId="6" applyFont="1" applyFill="1" applyBorder="1" applyAlignment="1">
      <alignment horizontal="center" vertical="center" wrapText="1"/>
    </xf>
    <xf numFmtId="0" fontId="6" fillId="0" borderId="9" xfId="6" applyFont="1" applyFill="1" applyBorder="1" applyAlignment="1">
      <alignment horizontal="center" vertical="center" wrapText="1"/>
    </xf>
    <xf numFmtId="166" fontId="14" fillId="0" borderId="3" xfId="0" applyNumberFormat="1" applyFont="1" applyBorder="1" applyAlignment="1">
      <alignment horizontal="center" vertical="center"/>
    </xf>
    <xf numFmtId="166" fontId="14" fillId="0" borderId="10" xfId="0" applyNumberFormat="1" applyFont="1" applyBorder="1" applyAlignment="1">
      <alignment horizontal="center" vertical="center"/>
    </xf>
    <xf numFmtId="0" fontId="14" fillId="0" borderId="7" xfId="0" applyFont="1" applyBorder="1" applyAlignment="1">
      <alignment horizontal="center" vertical="center"/>
    </xf>
    <xf numFmtId="0" fontId="8" fillId="11" borderId="3" xfId="0" applyFont="1" applyFill="1" applyBorder="1" applyAlignment="1">
      <alignment horizontal="center" vertical="center"/>
    </xf>
    <xf numFmtId="0" fontId="14" fillId="0" borderId="3" xfId="0" applyFont="1" applyBorder="1" applyAlignment="1">
      <alignment horizontal="center" vertical="center"/>
    </xf>
    <xf numFmtId="0" fontId="14" fillId="0" borderId="8" xfId="0" applyFont="1" applyBorder="1" applyAlignment="1">
      <alignment horizontal="center" vertical="center"/>
    </xf>
    <xf numFmtId="0" fontId="8" fillId="11" borderId="8" xfId="0" applyFont="1" applyFill="1" applyBorder="1" applyAlignment="1">
      <alignment horizontal="center" vertical="center"/>
    </xf>
    <xf numFmtId="0" fontId="8" fillId="11" borderId="3" xfId="5" applyFont="1" applyFill="1" applyBorder="1" applyAlignment="1">
      <alignment horizontal="center" vertical="center"/>
    </xf>
    <xf numFmtId="0" fontId="14" fillId="0" borderId="9" xfId="0" applyFont="1" applyBorder="1" applyAlignment="1">
      <alignment horizontal="center" vertical="center"/>
    </xf>
    <xf numFmtId="0" fontId="8" fillId="11" borderId="10" xfId="5" applyFont="1" applyFill="1" applyBorder="1" applyAlignment="1">
      <alignment horizontal="center" vertical="center"/>
    </xf>
    <xf numFmtId="0" fontId="14" fillId="0" borderId="10" xfId="0" applyFont="1" applyBorder="1" applyAlignment="1">
      <alignment horizontal="center" vertical="center"/>
    </xf>
    <xf numFmtId="0" fontId="14" fillId="0" borderId="11" xfId="0" applyFont="1" applyBorder="1" applyAlignment="1">
      <alignment horizontal="center" vertical="center"/>
    </xf>
    <xf numFmtId="166" fontId="0" fillId="0" borderId="52" xfId="0" applyNumberFormat="1" applyBorder="1" applyAlignment="1">
      <alignment horizontal="center" vertical="center"/>
    </xf>
    <xf numFmtId="166" fontId="0" fillId="0" borderId="53" xfId="0" applyNumberFormat="1" applyBorder="1" applyAlignment="1">
      <alignment horizontal="center" vertical="center"/>
    </xf>
    <xf numFmtId="166" fontId="0" fillId="0" borderId="24" xfId="0" applyNumberFormat="1" applyBorder="1" applyAlignment="1">
      <alignment horizontal="center" vertical="center"/>
    </xf>
    <xf numFmtId="0" fontId="0" fillId="0" borderId="33" xfId="0" applyBorder="1" applyAlignment="1">
      <alignment horizontal="center" vertical="center"/>
    </xf>
    <xf numFmtId="0" fontId="0" fillId="0" borderId="36" xfId="0" applyBorder="1" applyAlignment="1">
      <alignment horizontal="center" vertical="center"/>
    </xf>
    <xf numFmtId="0" fontId="0" fillId="0" borderId="46" xfId="0" applyBorder="1" applyAlignment="1">
      <alignment horizontal="center" vertical="center"/>
    </xf>
    <xf numFmtId="0" fontId="0" fillId="0" borderId="54" xfId="0" applyBorder="1"/>
    <xf numFmtId="0" fontId="0" fillId="0" borderId="55" xfId="0" applyBorder="1"/>
    <xf numFmtId="0" fontId="6" fillId="2" borderId="56" xfId="6" applyFont="1" applyFill="1" applyBorder="1" applyAlignment="1">
      <alignment horizontal="center" vertical="center"/>
    </xf>
    <xf numFmtId="0" fontId="0" fillId="4" borderId="8" xfId="0" applyFill="1" applyBorder="1" applyAlignment="1">
      <alignment horizontal="center" vertical="center"/>
    </xf>
    <xf numFmtId="0" fontId="6" fillId="0" borderId="10" xfId="6" applyFont="1" applyFill="1" applyBorder="1" applyAlignment="1">
      <alignment horizontal="center" vertical="center" wrapText="1"/>
    </xf>
    <xf numFmtId="0" fontId="0" fillId="4" borderId="11" xfId="0" applyFill="1" applyBorder="1" applyAlignment="1">
      <alignment horizontal="center" vertical="center"/>
    </xf>
    <xf numFmtId="0" fontId="6" fillId="0" borderId="21" xfId="6" applyFont="1" applyFill="1" applyBorder="1" applyAlignment="1">
      <alignment horizontal="center" vertical="center" wrapText="1"/>
    </xf>
    <xf numFmtId="0" fontId="6" fillId="0" borderId="22" xfId="6" applyFont="1" applyFill="1" applyBorder="1" applyAlignment="1">
      <alignment horizontal="center" vertical="center" wrapText="1"/>
    </xf>
    <xf numFmtId="0" fontId="0" fillId="4" borderId="57" xfId="0" applyFill="1" applyBorder="1" applyAlignment="1">
      <alignment horizontal="center" vertical="center"/>
    </xf>
    <xf numFmtId="0" fontId="6" fillId="2" borderId="9" xfId="6" applyFont="1" applyFill="1" applyBorder="1" applyAlignment="1">
      <alignment horizontal="center" vertical="center"/>
    </xf>
    <xf numFmtId="0" fontId="6" fillId="2" borderId="10" xfId="6" applyFont="1" applyFill="1" applyBorder="1" applyAlignment="1">
      <alignment horizontal="center" vertical="center"/>
    </xf>
    <xf numFmtId="164" fontId="0" fillId="0" borderId="21" xfId="0" applyNumberFormat="1" applyBorder="1" applyAlignment="1">
      <alignment horizontal="center" vertical="center"/>
    </xf>
    <xf numFmtId="164" fontId="0" fillId="0" borderId="22" xfId="0" applyNumberFormat="1" applyBorder="1" applyAlignment="1">
      <alignment horizontal="center" vertical="center"/>
    </xf>
    <xf numFmtId="164" fontId="0" fillId="0" borderId="57" xfId="0" applyNumberFormat="1" applyBorder="1" applyAlignment="1">
      <alignment horizontal="center" vertical="center"/>
    </xf>
    <xf numFmtId="0" fontId="0" fillId="0" borderId="58" xfId="0" applyBorder="1"/>
    <xf numFmtId="0" fontId="6" fillId="2" borderId="59" xfId="6" applyFont="1" applyFill="1" applyBorder="1" applyAlignment="1">
      <alignment horizontal="center" vertical="center"/>
    </xf>
    <xf numFmtId="0" fontId="6" fillId="2" borderId="60" xfId="6" applyFont="1" applyFill="1" applyBorder="1" applyAlignment="1">
      <alignment horizontal="center" vertical="center"/>
    </xf>
    <xf numFmtId="0" fontId="6" fillId="0" borderId="61" xfId="6" applyFont="1" applyFill="1" applyBorder="1" applyAlignment="1">
      <alignment horizontal="center" vertical="center" wrapText="1"/>
    </xf>
    <xf numFmtId="0" fontId="6" fillId="0" borderId="53" xfId="6" applyFont="1" applyFill="1" applyBorder="1" applyAlignment="1">
      <alignment horizontal="center" vertical="center" wrapText="1"/>
    </xf>
    <xf numFmtId="0" fontId="6" fillId="0" borderId="24" xfId="6" applyFont="1" applyFill="1" applyBorder="1" applyAlignment="1">
      <alignment horizontal="center" vertical="center" wrapText="1"/>
    </xf>
    <xf numFmtId="0" fontId="0" fillId="0" borderId="53" xfId="0" applyBorder="1"/>
    <xf numFmtId="0" fontId="1" fillId="0" borderId="52" xfId="0" applyFont="1" applyBorder="1"/>
    <xf numFmtId="0" fontId="0" fillId="0" borderId="18" xfId="0" applyBorder="1"/>
    <xf numFmtId="0" fontId="0" fillId="0" borderId="19" xfId="0" applyBorder="1"/>
    <xf numFmtId="0" fontId="0" fillId="0" borderId="20" xfId="0" applyBorder="1"/>
    <xf numFmtId="0" fontId="2" fillId="2" borderId="1" xfId="7" applyFont="1" applyFill="1" applyBorder="1" applyAlignment="1">
      <alignment horizontal="center"/>
    </xf>
    <xf numFmtId="0" fontId="2" fillId="0" borderId="2" xfId="7" applyFont="1" applyFill="1" applyBorder="1" applyAlignment="1">
      <alignment horizontal="right" wrapText="1"/>
    </xf>
    <xf numFmtId="0" fontId="2" fillId="0" borderId="66" xfId="7" applyFont="1" applyFill="1" applyBorder="1" applyAlignment="1">
      <alignment horizontal="right" wrapText="1"/>
    </xf>
    <xf numFmtId="0" fontId="2" fillId="0" borderId="67" xfId="7" applyFont="1" applyFill="1" applyBorder="1" applyAlignment="1">
      <alignment horizontal="right" wrapText="1"/>
    </xf>
    <xf numFmtId="0" fontId="2" fillId="2" borderId="68" xfId="7" applyFont="1" applyFill="1" applyBorder="1" applyAlignment="1">
      <alignment horizontal="center"/>
    </xf>
    <xf numFmtId="0" fontId="0" fillId="0" borderId="12" xfId="0" applyBorder="1"/>
    <xf numFmtId="0" fontId="0" fillId="0" borderId="13" xfId="0" applyBorder="1"/>
    <xf numFmtId="0" fontId="0" fillId="0" borderId="14" xfId="0" applyBorder="1"/>
    <xf numFmtId="164" fontId="0" fillId="0" borderId="59" xfId="0" applyNumberFormat="1" applyBorder="1" applyAlignment="1">
      <alignment horizontal="center" vertical="center"/>
    </xf>
    <xf numFmtId="0" fontId="0" fillId="12" borderId="62" xfId="0" applyFill="1" applyBorder="1" applyAlignment="1">
      <alignment horizontal="center"/>
    </xf>
    <xf numFmtId="0" fontId="1" fillId="12" borderId="52" xfId="0" applyFont="1" applyFill="1" applyBorder="1"/>
    <xf numFmtId="0" fontId="0" fillId="12" borderId="53" xfId="0" applyFill="1" applyBorder="1"/>
    <xf numFmtId="164" fontId="0" fillId="12" borderId="5" xfId="0" applyNumberFormat="1" applyFill="1" applyBorder="1" applyAlignment="1">
      <alignment horizontal="center" vertical="center"/>
    </xf>
    <xf numFmtId="164" fontId="0" fillId="12" borderId="6" xfId="0" applyNumberFormat="1" applyFill="1" applyBorder="1" applyAlignment="1">
      <alignment horizontal="center" vertical="center"/>
    </xf>
    <xf numFmtId="164" fontId="0" fillId="12" borderId="3" xfId="0" applyNumberFormat="1" applyFill="1" applyBorder="1" applyAlignment="1">
      <alignment horizontal="center" vertical="center"/>
    </xf>
    <xf numFmtId="164" fontId="0" fillId="12" borderId="8" xfId="0" applyNumberFormat="1" applyFill="1" applyBorder="1" applyAlignment="1">
      <alignment horizontal="center" vertical="center"/>
    </xf>
    <xf numFmtId="0" fontId="0" fillId="12" borderId="24" xfId="0" applyFill="1" applyBorder="1"/>
    <xf numFmtId="0" fontId="0" fillId="12" borderId="0" xfId="0" applyFill="1"/>
    <xf numFmtId="164" fontId="0" fillId="12" borderId="4" xfId="0" applyNumberFormat="1" applyFill="1" applyBorder="1" applyAlignment="1">
      <alignment horizontal="center" vertical="center"/>
    </xf>
    <xf numFmtId="164" fontId="15" fillId="12" borderId="0" xfId="0" applyNumberFormat="1" applyFont="1" applyFill="1" applyAlignment="1">
      <alignment horizontal="center" vertical="center"/>
    </xf>
    <xf numFmtId="0" fontId="0" fillId="12" borderId="63" xfId="0" applyFill="1" applyBorder="1"/>
    <xf numFmtId="0" fontId="0" fillId="12" borderId="64" xfId="0" applyFill="1" applyBorder="1"/>
    <xf numFmtId="0" fontId="0" fillId="12" borderId="65" xfId="0" applyFill="1" applyBorder="1"/>
    <xf numFmtId="164" fontId="0" fillId="12" borderId="7" xfId="0" applyNumberFormat="1" applyFill="1" applyBorder="1" applyAlignment="1">
      <alignment horizontal="center" vertical="center"/>
    </xf>
    <xf numFmtId="164" fontId="0" fillId="12" borderId="9" xfId="0" applyNumberFormat="1" applyFill="1" applyBorder="1" applyAlignment="1">
      <alignment horizontal="center" vertical="center"/>
    </xf>
    <xf numFmtId="164" fontId="0" fillId="12" borderId="10" xfId="0" applyNumberFormat="1" applyFill="1" applyBorder="1" applyAlignment="1">
      <alignment horizontal="center" vertical="center"/>
    </xf>
    <xf numFmtId="164" fontId="0" fillId="12" borderId="11" xfId="0" applyNumberFormat="1" applyFill="1" applyBorder="1" applyAlignment="1">
      <alignment horizontal="center" vertical="center"/>
    </xf>
    <xf numFmtId="0" fontId="0" fillId="13" borderId="62" xfId="0" applyFill="1" applyBorder="1" applyAlignment="1">
      <alignment horizontal="center"/>
    </xf>
    <xf numFmtId="0" fontId="1" fillId="13" borderId="52" xfId="0" applyFont="1" applyFill="1" applyBorder="1"/>
    <xf numFmtId="0" fontId="0" fillId="13" borderId="63" xfId="0" applyFill="1" applyBorder="1"/>
    <xf numFmtId="0" fontId="0" fillId="13" borderId="64" xfId="0" applyFill="1" applyBorder="1"/>
    <xf numFmtId="0" fontId="0" fillId="13" borderId="65" xfId="0" applyFill="1" applyBorder="1"/>
    <xf numFmtId="0" fontId="0" fillId="13" borderId="53" xfId="0" applyFill="1" applyBorder="1"/>
    <xf numFmtId="164" fontId="0" fillId="13" borderId="4" xfId="0" applyNumberFormat="1" applyFill="1" applyBorder="1" applyAlignment="1">
      <alignment horizontal="center" vertical="center"/>
    </xf>
    <xf numFmtId="164" fontId="0" fillId="13" borderId="5" xfId="0" applyNumberFormat="1" applyFill="1" applyBorder="1" applyAlignment="1">
      <alignment horizontal="center" vertical="center"/>
    </xf>
    <xf numFmtId="164" fontId="0" fillId="13" borderId="6" xfId="0" applyNumberFormat="1" applyFill="1" applyBorder="1" applyAlignment="1">
      <alignment horizontal="center" vertical="center"/>
    </xf>
    <xf numFmtId="164" fontId="0" fillId="13" borderId="7" xfId="0" applyNumberFormat="1" applyFill="1" applyBorder="1" applyAlignment="1">
      <alignment horizontal="center" vertical="center"/>
    </xf>
    <xf numFmtId="164" fontId="0" fillId="13" borderId="3" xfId="0" applyNumberFormat="1" applyFill="1" applyBorder="1" applyAlignment="1">
      <alignment horizontal="center" vertical="center"/>
    </xf>
    <xf numFmtId="164" fontId="0" fillId="13" borderId="8" xfId="0" applyNumberFormat="1" applyFill="1" applyBorder="1" applyAlignment="1">
      <alignment horizontal="center" vertical="center"/>
    </xf>
    <xf numFmtId="0" fontId="0" fillId="13" borderId="24" xfId="0" applyFill="1" applyBorder="1"/>
    <xf numFmtId="164" fontId="0" fillId="13" borderId="9" xfId="0" applyNumberFormat="1" applyFill="1" applyBorder="1" applyAlignment="1">
      <alignment horizontal="center" vertical="center"/>
    </xf>
    <xf numFmtId="164" fontId="0" fillId="13" borderId="10" xfId="0" applyNumberFormat="1" applyFill="1" applyBorder="1" applyAlignment="1">
      <alignment horizontal="center" vertical="center"/>
    </xf>
    <xf numFmtId="164" fontId="0" fillId="13" borderId="11" xfId="0" applyNumberFormat="1" applyFill="1" applyBorder="1" applyAlignment="1">
      <alignment horizontal="center" vertical="center"/>
    </xf>
    <xf numFmtId="0" fontId="0" fillId="12" borderId="0" xfId="0" applyFill="1" applyBorder="1"/>
    <xf numFmtId="0" fontId="0" fillId="14" borderId="62" xfId="0" applyFill="1" applyBorder="1" applyAlignment="1">
      <alignment horizontal="center"/>
    </xf>
    <xf numFmtId="0" fontId="1" fillId="14" borderId="52" xfId="0" applyFont="1" applyFill="1" applyBorder="1"/>
    <xf numFmtId="0" fontId="0" fillId="14" borderId="18" xfId="0" applyFill="1" applyBorder="1"/>
    <xf numFmtId="0" fontId="0" fillId="14" borderId="19" xfId="0" applyFill="1" applyBorder="1"/>
    <xf numFmtId="0" fontId="0" fillId="14" borderId="20" xfId="0" applyFill="1" applyBorder="1"/>
    <xf numFmtId="0" fontId="0" fillId="14" borderId="53" xfId="0" applyFill="1" applyBorder="1"/>
    <xf numFmtId="3" fontId="0" fillId="14" borderId="4" xfId="0" applyNumberFormat="1" applyFill="1" applyBorder="1" applyAlignment="1">
      <alignment horizontal="center" vertical="center"/>
    </xf>
    <xf numFmtId="164" fontId="0" fillId="14" borderId="5" xfId="0" applyNumberFormat="1" applyFill="1" applyBorder="1" applyAlignment="1">
      <alignment horizontal="center" vertical="center"/>
    </xf>
    <xf numFmtId="164" fontId="0" fillId="14" borderId="6" xfId="0" applyNumberFormat="1" applyFill="1" applyBorder="1" applyAlignment="1">
      <alignment horizontal="center" vertical="center"/>
    </xf>
    <xf numFmtId="3" fontId="0" fillId="14" borderId="21" xfId="0" applyNumberFormat="1" applyFill="1" applyBorder="1" applyAlignment="1">
      <alignment horizontal="center" vertical="center"/>
    </xf>
    <xf numFmtId="3" fontId="0" fillId="14" borderId="22" xfId="0" applyNumberFormat="1" applyFill="1" applyBorder="1" applyAlignment="1">
      <alignment horizontal="center" vertical="center"/>
    </xf>
    <xf numFmtId="164" fontId="0" fillId="14" borderId="3" xfId="0" applyNumberFormat="1" applyFill="1" applyBorder="1" applyAlignment="1">
      <alignment horizontal="center" vertical="center"/>
    </xf>
    <xf numFmtId="164" fontId="0" fillId="14" borderId="8" xfId="0" applyNumberFormat="1" applyFill="1" applyBorder="1" applyAlignment="1">
      <alignment horizontal="center" vertical="center"/>
    </xf>
    <xf numFmtId="0" fontId="0" fillId="14" borderId="24" xfId="0" applyFill="1" applyBorder="1"/>
    <xf numFmtId="3" fontId="0" fillId="14" borderId="69" xfId="0" applyNumberFormat="1" applyFill="1" applyBorder="1" applyAlignment="1">
      <alignment horizontal="center" vertical="center"/>
    </xf>
    <xf numFmtId="3" fontId="0" fillId="14" borderId="59" xfId="0" applyNumberFormat="1" applyFill="1" applyBorder="1" applyAlignment="1">
      <alignment horizontal="center" vertical="center"/>
    </xf>
    <xf numFmtId="3" fontId="0" fillId="14" borderId="60" xfId="0" applyNumberFormat="1" applyFill="1" applyBorder="1" applyAlignment="1">
      <alignment horizontal="center" vertical="center"/>
    </xf>
    <xf numFmtId="0" fontId="0" fillId="14" borderId="0" xfId="0" applyFill="1"/>
    <xf numFmtId="3" fontId="15" fillId="14" borderId="0" xfId="0" applyNumberFormat="1" applyFont="1" applyFill="1" applyAlignment="1">
      <alignment horizontal="center" vertical="center"/>
    </xf>
    <xf numFmtId="0" fontId="14" fillId="0" borderId="0" xfId="0" applyFont="1"/>
    <xf numFmtId="0" fontId="0" fillId="13" borderId="71" xfId="0" applyFill="1" applyBorder="1"/>
    <xf numFmtId="164" fontId="15" fillId="13" borderId="70" xfId="0" applyNumberFormat="1" applyFont="1" applyFill="1" applyBorder="1" applyAlignment="1">
      <alignment horizontal="center" vertical="center"/>
    </xf>
    <xf numFmtId="164" fontId="15" fillId="13" borderId="72" xfId="0" applyNumberFormat="1" applyFont="1" applyFill="1" applyBorder="1" applyAlignment="1">
      <alignment horizontal="center" vertical="center"/>
    </xf>
    <xf numFmtId="0" fontId="14" fillId="0" borderId="0" xfId="0" applyFont="1" applyFill="1" applyBorder="1"/>
    <xf numFmtId="0" fontId="1" fillId="0" borderId="0" xfId="0" applyFont="1"/>
    <xf numFmtId="0" fontId="0" fillId="0" borderId="0" xfId="0" applyAlignment="1">
      <alignment horizontal="center" vertical="center"/>
    </xf>
    <xf numFmtId="164" fontId="0" fillId="0" borderId="18" xfId="0" applyNumberFormat="1" applyBorder="1" applyAlignment="1">
      <alignment horizontal="center" vertical="center"/>
    </xf>
    <xf numFmtId="164" fontId="0" fillId="0" borderId="19" xfId="0" applyNumberFormat="1" applyBorder="1" applyAlignment="1">
      <alignment horizontal="center" vertical="center"/>
    </xf>
    <xf numFmtId="0" fontId="0" fillId="0" borderId="20" xfId="0" applyBorder="1" applyAlignment="1">
      <alignment horizontal="center" vertical="center"/>
    </xf>
    <xf numFmtId="0" fontId="6" fillId="0" borderId="0" xfId="6" applyFont="1" applyFill="1" applyBorder="1" applyAlignment="1">
      <alignment horizontal="center" vertical="center" wrapText="1"/>
    </xf>
    <xf numFmtId="164" fontId="0" fillId="0" borderId="0" xfId="0" applyNumberFormat="1" applyBorder="1" applyAlignment="1">
      <alignment horizontal="center" vertical="center"/>
    </xf>
    <xf numFmtId="3" fontId="6" fillId="0" borderId="22" xfId="6" applyNumberFormat="1" applyFont="1" applyFill="1" applyBorder="1" applyAlignment="1">
      <alignment horizontal="center" vertical="center" wrapText="1"/>
    </xf>
    <xf numFmtId="3" fontId="0" fillId="4" borderId="57" xfId="0" applyNumberFormat="1" applyFill="1" applyBorder="1" applyAlignment="1">
      <alignment horizontal="center" vertical="center"/>
    </xf>
    <xf numFmtId="3" fontId="0" fillId="4" borderId="8" xfId="0" applyNumberFormat="1" applyFill="1" applyBorder="1" applyAlignment="1">
      <alignment horizontal="center" vertical="center"/>
    </xf>
    <xf numFmtId="3" fontId="0" fillId="4" borderId="11" xfId="0" applyNumberFormat="1" applyFill="1" applyBorder="1" applyAlignment="1">
      <alignment horizontal="center" vertical="center"/>
    </xf>
    <xf numFmtId="3" fontId="0" fillId="0" borderId="15" xfId="0" applyNumberFormat="1" applyBorder="1"/>
    <xf numFmtId="3" fontId="6" fillId="15" borderId="7" xfId="6" applyNumberFormat="1" applyFont="1" applyFill="1" applyBorder="1" applyAlignment="1">
      <alignment horizontal="center" vertical="center" wrapText="1"/>
    </xf>
    <xf numFmtId="3" fontId="6" fillId="15" borderId="9" xfId="6" applyNumberFormat="1" applyFont="1" applyFill="1" applyBorder="1" applyAlignment="1">
      <alignment horizontal="center" vertical="center" wrapText="1"/>
    </xf>
    <xf numFmtId="3" fontId="6" fillId="15" borderId="21" xfId="6" applyNumberFormat="1" applyFont="1" applyFill="1" applyBorder="1" applyAlignment="1">
      <alignment horizontal="center" vertical="center" wrapText="1"/>
    </xf>
    <xf numFmtId="3" fontId="0" fillId="0" borderId="79" xfId="0" applyNumberFormat="1" applyBorder="1"/>
    <xf numFmtId="0" fontId="6" fillId="16" borderId="10" xfId="6" applyFont="1" applyFill="1" applyBorder="1" applyAlignment="1">
      <alignment horizontal="center" vertical="center"/>
    </xf>
    <xf numFmtId="3" fontId="0" fillId="0" borderId="22" xfId="0" applyNumberFormat="1" applyBorder="1" applyAlignment="1">
      <alignment horizontal="center"/>
    </xf>
    <xf numFmtId="3" fontId="0" fillId="15" borderId="22" xfId="0" applyNumberFormat="1" applyFill="1" applyBorder="1" applyAlignment="1">
      <alignment horizontal="center" vertical="center"/>
    </xf>
    <xf numFmtId="3" fontId="0" fillId="15" borderId="22" xfId="0" applyNumberFormat="1" applyFill="1" applyBorder="1" applyAlignment="1">
      <alignment horizontal="center"/>
    </xf>
    <xf numFmtId="3" fontId="0" fillId="15" borderId="57" xfId="0" applyNumberFormat="1" applyFill="1" applyBorder="1" applyAlignment="1">
      <alignment horizontal="center"/>
    </xf>
    <xf numFmtId="3" fontId="6" fillId="0" borderId="3" xfId="6" applyNumberFormat="1" applyFont="1" applyFill="1" applyBorder="1" applyAlignment="1">
      <alignment horizontal="center" vertical="center" wrapText="1"/>
    </xf>
    <xf numFmtId="3" fontId="0" fillId="0" borderId="3" xfId="0" applyNumberFormat="1" applyBorder="1" applyAlignment="1">
      <alignment horizontal="center"/>
    </xf>
    <xf numFmtId="3" fontId="0" fillId="15" borderId="3" xfId="0" applyNumberFormat="1" applyFill="1" applyBorder="1" applyAlignment="1">
      <alignment horizontal="center" vertical="center"/>
    </xf>
    <xf numFmtId="3" fontId="0" fillId="15" borderId="3" xfId="0" applyNumberFormat="1" applyFill="1" applyBorder="1" applyAlignment="1">
      <alignment horizontal="center"/>
    </xf>
    <xf numFmtId="3" fontId="0" fillId="15" borderId="8" xfId="0" applyNumberFormat="1" applyFill="1" applyBorder="1" applyAlignment="1">
      <alignment horizontal="center"/>
    </xf>
    <xf numFmtId="3" fontId="6" fillId="0" borderId="10" xfId="6" applyNumberFormat="1" applyFont="1" applyFill="1" applyBorder="1" applyAlignment="1">
      <alignment horizontal="center" vertical="center" wrapText="1"/>
    </xf>
    <xf numFmtId="3" fontId="0" fillId="0" borderId="10" xfId="0" applyNumberFormat="1" applyBorder="1" applyAlignment="1">
      <alignment horizontal="center"/>
    </xf>
    <xf numFmtId="3" fontId="0" fillId="15" borderId="10" xfId="0" applyNumberFormat="1" applyFill="1" applyBorder="1" applyAlignment="1">
      <alignment horizontal="center" vertical="center"/>
    </xf>
    <xf numFmtId="3" fontId="0" fillId="15" borderId="10" xfId="0" applyNumberFormat="1" applyFill="1" applyBorder="1" applyAlignment="1">
      <alignment horizontal="center"/>
    </xf>
    <xf numFmtId="3" fontId="0" fillId="15" borderId="11" xfId="0" applyNumberFormat="1" applyFill="1" applyBorder="1" applyAlignment="1">
      <alignment horizontal="center"/>
    </xf>
    <xf numFmtId="3" fontId="6" fillId="0" borderId="59" xfId="6" applyNumberFormat="1" applyFont="1" applyFill="1" applyBorder="1" applyAlignment="1">
      <alignment horizontal="center" vertical="center" wrapText="1"/>
    </xf>
    <xf numFmtId="0" fontId="0" fillId="0" borderId="0" xfId="0" applyAlignment="1">
      <alignment horizontal="right"/>
    </xf>
    <xf numFmtId="0" fontId="21" fillId="17" borderId="0" xfId="0" applyFont="1" applyFill="1"/>
    <xf numFmtId="0" fontId="8" fillId="17" borderId="61" xfId="6" applyFont="1" applyFill="1" applyBorder="1" applyAlignment="1">
      <alignment horizontal="center" vertical="center" wrapText="1"/>
    </xf>
    <xf numFmtId="164" fontId="21" fillId="17" borderId="21" xfId="0" applyNumberFormat="1" applyFont="1" applyFill="1" applyBorder="1" applyAlignment="1">
      <alignment horizontal="center" vertical="center"/>
    </xf>
    <xf numFmtId="164" fontId="21" fillId="17" borderId="22" xfId="0" applyNumberFormat="1" applyFont="1" applyFill="1" applyBorder="1" applyAlignment="1">
      <alignment horizontal="center" vertical="center"/>
    </xf>
    <xf numFmtId="164" fontId="21" fillId="17" borderId="57" xfId="0" applyNumberFormat="1" applyFont="1" applyFill="1" applyBorder="1" applyAlignment="1">
      <alignment horizontal="center" vertical="center"/>
    </xf>
    <xf numFmtId="164" fontId="21" fillId="17" borderId="0" xfId="0" applyNumberFormat="1" applyFont="1" applyFill="1"/>
    <xf numFmtId="0" fontId="8" fillId="17" borderId="7" xfId="6" applyFont="1" applyFill="1" applyBorder="1" applyAlignment="1">
      <alignment horizontal="center" vertical="center" wrapText="1"/>
    </xf>
    <xf numFmtId="164" fontId="21" fillId="17" borderId="3" xfId="0" applyNumberFormat="1" applyFont="1" applyFill="1" applyBorder="1" applyAlignment="1">
      <alignment horizontal="center" vertical="center"/>
    </xf>
    <xf numFmtId="164" fontId="21" fillId="17" borderId="16" xfId="0" applyNumberFormat="1" applyFont="1" applyFill="1" applyBorder="1" applyAlignment="1">
      <alignment horizontal="center" vertical="center"/>
    </xf>
    <xf numFmtId="0" fontId="8" fillId="17" borderId="53" xfId="6" applyFont="1" applyFill="1" applyBorder="1" applyAlignment="1">
      <alignment horizontal="center" vertical="center" wrapText="1"/>
    </xf>
    <xf numFmtId="164" fontId="21" fillId="17" borderId="7" xfId="0" applyNumberFormat="1" applyFont="1" applyFill="1" applyBorder="1" applyAlignment="1">
      <alignment horizontal="center" vertical="center"/>
    </xf>
    <xf numFmtId="164" fontId="21" fillId="17" borderId="8" xfId="0" applyNumberFormat="1" applyFont="1" applyFill="1" applyBorder="1" applyAlignment="1">
      <alignment horizontal="center" vertical="center"/>
    </xf>
    <xf numFmtId="0" fontId="8" fillId="17" borderId="24" xfId="6" applyFont="1" applyFill="1" applyBorder="1" applyAlignment="1">
      <alignment horizontal="center" vertical="center" wrapText="1"/>
    </xf>
    <xf numFmtId="164" fontId="21" fillId="17" borderId="9" xfId="0" applyNumberFormat="1" applyFont="1" applyFill="1" applyBorder="1" applyAlignment="1">
      <alignment horizontal="center" vertical="center"/>
    </xf>
    <xf numFmtId="164" fontId="21" fillId="17" borderId="10" xfId="0" applyNumberFormat="1" applyFont="1" applyFill="1" applyBorder="1" applyAlignment="1">
      <alignment horizontal="center" vertical="center"/>
    </xf>
    <xf numFmtId="164" fontId="21" fillId="17" borderId="11" xfId="0" applyNumberFormat="1" applyFont="1" applyFill="1" applyBorder="1" applyAlignment="1">
      <alignment horizontal="center" vertical="center"/>
    </xf>
    <xf numFmtId="0" fontId="8" fillId="17" borderId="9" xfId="6" applyFont="1" applyFill="1" applyBorder="1" applyAlignment="1">
      <alignment horizontal="center" vertical="center" wrapText="1"/>
    </xf>
    <xf numFmtId="164" fontId="21" fillId="17" borderId="51" xfId="0" applyNumberFormat="1" applyFont="1" applyFill="1" applyBorder="1" applyAlignment="1">
      <alignment horizontal="center" vertical="center"/>
    </xf>
    <xf numFmtId="0" fontId="8" fillId="18" borderId="18" xfId="6" applyFont="1" applyFill="1" applyBorder="1" applyAlignment="1">
      <alignment horizontal="center" vertical="center"/>
    </xf>
    <xf numFmtId="0" fontId="8" fillId="18" borderId="19" xfId="6" applyFont="1" applyFill="1" applyBorder="1" applyAlignment="1">
      <alignment horizontal="center" vertical="center"/>
    </xf>
    <xf numFmtId="0" fontId="8" fillId="18" borderId="20" xfId="6" applyFont="1" applyFill="1" applyBorder="1" applyAlignment="1">
      <alignment horizontal="center" vertical="center"/>
    </xf>
    <xf numFmtId="0" fontId="8" fillId="17" borderId="21" xfId="6" applyFont="1" applyFill="1" applyBorder="1" applyAlignment="1">
      <alignment horizontal="center" vertical="center" wrapText="1"/>
    </xf>
    <xf numFmtId="164" fontId="21" fillId="17" borderId="35" xfId="0" applyNumberFormat="1" applyFont="1" applyFill="1" applyBorder="1" applyAlignment="1">
      <alignment horizontal="center" vertical="center"/>
    </xf>
    <xf numFmtId="0" fontId="8" fillId="18" borderId="62" xfId="6" applyFont="1" applyFill="1" applyBorder="1" applyAlignment="1">
      <alignment horizontal="center" vertical="center"/>
    </xf>
    <xf numFmtId="0" fontId="8" fillId="18" borderId="80" xfId="6" applyFont="1" applyFill="1" applyBorder="1" applyAlignment="1">
      <alignment horizontal="center" vertical="center"/>
    </xf>
    <xf numFmtId="0" fontId="6" fillId="0" borderId="48" xfId="6" applyFont="1" applyFill="1" applyBorder="1" applyAlignment="1">
      <alignment horizontal="center" wrapText="1"/>
    </xf>
    <xf numFmtId="0" fontId="0" fillId="0" borderId="78" xfId="0" applyBorder="1"/>
    <xf numFmtId="0" fontId="0" fillId="0" borderId="56" xfId="0" applyBorder="1"/>
    <xf numFmtId="164" fontId="0" fillId="0" borderId="0" xfId="0" applyNumberFormat="1" applyBorder="1"/>
    <xf numFmtId="164" fontId="0" fillId="0" borderId="56" xfId="0" applyNumberFormat="1" applyBorder="1"/>
    <xf numFmtId="0" fontId="0" fillId="0" borderId="71" xfId="0" applyBorder="1"/>
    <xf numFmtId="164" fontId="0" fillId="0" borderId="70" xfId="0" applyNumberFormat="1" applyBorder="1"/>
    <xf numFmtId="164" fontId="0" fillId="0" borderId="72" xfId="0" applyNumberFormat="1" applyBorder="1"/>
    <xf numFmtId="0" fontId="0" fillId="12" borderId="58" xfId="0" applyFill="1" applyBorder="1"/>
    <xf numFmtId="0" fontId="0" fillId="12" borderId="54" xfId="0" applyFill="1" applyBorder="1"/>
    <xf numFmtId="0" fontId="0" fillId="12" borderId="55" xfId="0" applyFill="1" applyBorder="1"/>
    <xf numFmtId="0" fontId="0" fillId="12" borderId="71" xfId="0" applyFill="1" applyBorder="1"/>
    <xf numFmtId="0" fontId="0" fillId="12" borderId="70" xfId="0" applyFill="1" applyBorder="1"/>
    <xf numFmtId="0" fontId="0" fillId="12" borderId="72" xfId="0" applyFill="1" applyBorder="1"/>
    <xf numFmtId="0" fontId="0" fillId="0" borderId="0" xfId="0" applyAlignment="1">
      <alignment wrapText="1"/>
    </xf>
    <xf numFmtId="0" fontId="1" fillId="12" borderId="63" xfId="0" applyFont="1" applyFill="1" applyBorder="1" applyAlignment="1">
      <alignment horizontal="center"/>
    </xf>
    <xf numFmtId="0" fontId="1" fillId="12" borderId="64" xfId="0" applyFont="1" applyFill="1" applyBorder="1" applyAlignment="1">
      <alignment horizontal="center"/>
    </xf>
    <xf numFmtId="0" fontId="1" fillId="12" borderId="65" xfId="0" applyFont="1" applyFill="1" applyBorder="1" applyAlignment="1">
      <alignment horizontal="center"/>
    </xf>
    <xf numFmtId="0" fontId="21" fillId="17" borderId="12" xfId="0" applyFont="1" applyFill="1" applyBorder="1" applyAlignment="1">
      <alignment horizontal="center"/>
    </xf>
    <xf numFmtId="0" fontId="21" fillId="17" borderId="13" xfId="0" applyFont="1" applyFill="1" applyBorder="1" applyAlignment="1">
      <alignment horizontal="center"/>
    </xf>
    <xf numFmtId="0" fontId="21" fillId="17" borderId="14" xfId="0" applyFont="1" applyFill="1" applyBorder="1" applyAlignment="1">
      <alignment horizontal="center"/>
    </xf>
    <xf numFmtId="0" fontId="0" fillId="0" borderId="52" xfId="0" applyBorder="1" applyAlignment="1">
      <alignment horizontal="center"/>
    </xf>
    <xf numFmtId="0" fontId="0" fillId="0" borderId="73" xfId="0" applyBorder="1" applyAlignment="1">
      <alignment horizontal="center"/>
    </xf>
    <xf numFmtId="0" fontId="0" fillId="0" borderId="74" xfId="0" applyBorder="1" applyAlignment="1">
      <alignment horizontal="center"/>
    </xf>
    <xf numFmtId="0" fontId="21" fillId="17" borderId="58" xfId="0" applyFont="1" applyFill="1" applyBorder="1" applyAlignment="1">
      <alignment horizontal="center"/>
    </xf>
    <xf numFmtId="0" fontId="21" fillId="17" borderId="54" xfId="0" applyFont="1" applyFill="1" applyBorder="1" applyAlignment="1">
      <alignment horizontal="center"/>
    </xf>
    <xf numFmtId="0" fontId="21" fillId="17" borderId="55" xfId="0" applyFont="1" applyFill="1" applyBorder="1" applyAlignment="1">
      <alignment horizontal="center"/>
    </xf>
    <xf numFmtId="0" fontId="0" fillId="0" borderId="58" xfId="0" applyBorder="1" applyAlignment="1">
      <alignment horizontal="center"/>
    </xf>
    <xf numFmtId="0" fontId="0" fillId="0" borderId="54" xfId="0" applyBorder="1" applyAlignment="1">
      <alignment horizontal="center"/>
    </xf>
    <xf numFmtId="0" fontId="0" fillId="0" borderId="55" xfId="0" applyBorder="1" applyAlignment="1">
      <alignment horizontal="center"/>
    </xf>
    <xf numFmtId="0" fontId="22" fillId="12" borderId="71" xfId="0" applyFont="1" applyFill="1" applyBorder="1" applyAlignment="1">
      <alignment horizontal="center"/>
    </xf>
    <xf numFmtId="0" fontId="22" fillId="12" borderId="70" xfId="0" applyFont="1" applyFill="1" applyBorder="1" applyAlignment="1">
      <alignment horizontal="center"/>
    </xf>
    <xf numFmtId="0" fontId="22" fillId="12" borderId="72" xfId="0" applyFont="1" applyFill="1" applyBorder="1" applyAlignment="1">
      <alignment horizontal="center"/>
    </xf>
    <xf numFmtId="0" fontId="0" fillId="0" borderId="0" xfId="0" applyAlignment="1">
      <alignment wrapText="1"/>
    </xf>
    <xf numFmtId="0" fontId="1" fillId="13" borderId="63" xfId="0" applyFont="1" applyFill="1" applyBorder="1" applyAlignment="1">
      <alignment horizontal="center"/>
    </xf>
    <xf numFmtId="0" fontId="1" fillId="13" borderId="64" xfId="0" applyFont="1" applyFill="1" applyBorder="1" applyAlignment="1">
      <alignment horizontal="center"/>
    </xf>
    <xf numFmtId="0" fontId="1" fillId="13" borderId="65" xfId="0" applyFont="1" applyFill="1" applyBorder="1" applyAlignment="1">
      <alignment horizontal="center"/>
    </xf>
    <xf numFmtId="0" fontId="0" fillId="13" borderId="12" xfId="0" applyFill="1" applyBorder="1" applyAlignment="1">
      <alignment horizontal="center"/>
    </xf>
    <xf numFmtId="0" fontId="0" fillId="13" borderId="13" xfId="0" applyFill="1" applyBorder="1" applyAlignment="1">
      <alignment horizontal="center"/>
    </xf>
    <xf numFmtId="0" fontId="0" fillId="13" borderId="14" xfId="0" applyFill="1" applyBorder="1" applyAlignment="1">
      <alignment horizontal="center"/>
    </xf>
    <xf numFmtId="0" fontId="1" fillId="12" borderId="70" xfId="0" applyFont="1" applyFill="1" applyBorder="1" applyAlignment="1">
      <alignment horizontal="center"/>
    </xf>
    <xf numFmtId="0" fontId="15" fillId="0" borderId="0" xfId="0" applyFont="1" applyAlignment="1">
      <alignment horizontal="center" vertical="center" wrapText="1"/>
    </xf>
    <xf numFmtId="0" fontId="15" fillId="0" borderId="76" xfId="0" applyFont="1" applyBorder="1" applyAlignment="1">
      <alignment horizontal="center" vertical="center" wrapText="1"/>
    </xf>
    <xf numFmtId="0" fontId="15" fillId="0" borderId="77" xfId="0" applyFont="1" applyBorder="1" applyAlignment="1">
      <alignment horizontal="center" vertical="center" wrapText="1"/>
    </xf>
    <xf numFmtId="0" fontId="15" fillId="0" borderId="75" xfId="0" applyFont="1" applyBorder="1" applyAlignment="1">
      <alignment horizontal="center" vertical="center" wrapText="1"/>
    </xf>
    <xf numFmtId="0" fontId="1" fillId="0" borderId="63" xfId="0" applyFont="1" applyBorder="1" applyAlignment="1">
      <alignment horizontal="center"/>
    </xf>
    <xf numFmtId="0" fontId="1" fillId="0" borderId="64" xfId="0" applyFont="1" applyBorder="1" applyAlignment="1">
      <alignment horizontal="center"/>
    </xf>
    <xf numFmtId="0" fontId="1" fillId="0" borderId="65" xfId="0" applyFont="1" applyBorder="1" applyAlignment="1">
      <alignment horizontal="center"/>
    </xf>
    <xf numFmtId="0" fontId="1" fillId="14" borderId="12" xfId="0" applyFont="1" applyFill="1" applyBorder="1" applyAlignment="1">
      <alignment horizontal="center"/>
    </xf>
    <xf numFmtId="0" fontId="1" fillId="14" borderId="13" xfId="0" applyFont="1" applyFill="1" applyBorder="1" applyAlignment="1">
      <alignment horizontal="center"/>
    </xf>
    <xf numFmtId="0" fontId="1" fillId="14" borderId="14" xfId="0" applyFont="1" applyFill="1" applyBorder="1" applyAlignment="1">
      <alignment horizontal="center"/>
    </xf>
    <xf numFmtId="0" fontId="1" fillId="14" borderId="63" xfId="0" applyFont="1" applyFill="1" applyBorder="1" applyAlignment="1">
      <alignment horizontal="center"/>
    </xf>
    <xf numFmtId="0" fontId="1" fillId="14" borderId="64" xfId="0" applyFont="1" applyFill="1" applyBorder="1" applyAlignment="1">
      <alignment horizontal="center"/>
    </xf>
    <xf numFmtId="0" fontId="1" fillId="14" borderId="65" xfId="0" applyFont="1" applyFill="1" applyBorder="1" applyAlignment="1">
      <alignment horizontal="center"/>
    </xf>
    <xf numFmtId="0" fontId="8" fillId="4" borderId="16" xfId="0" applyFont="1" applyFill="1" applyBorder="1" applyAlignment="1">
      <alignment horizontal="center"/>
    </xf>
    <xf numFmtId="0" fontId="8" fillId="4" borderId="17" xfId="0" applyFont="1" applyFill="1" applyBorder="1" applyAlignment="1">
      <alignment horizontal="center"/>
    </xf>
    <xf numFmtId="0" fontId="8" fillId="4" borderId="15" xfId="0" applyFont="1" applyFill="1" applyBorder="1" applyAlignment="1">
      <alignment horizontal="center"/>
    </xf>
    <xf numFmtId="0" fontId="10" fillId="0" borderId="12" xfId="0" applyFont="1" applyBorder="1" applyAlignment="1">
      <alignment horizontal="center"/>
    </xf>
    <xf numFmtId="0" fontId="0" fillId="0" borderId="13" xfId="0" applyBorder="1" applyAlignment="1">
      <alignment horizontal="center"/>
    </xf>
    <xf numFmtId="0" fontId="0" fillId="0" borderId="14" xfId="0" applyBorder="1" applyAlignment="1">
      <alignment horizontal="center"/>
    </xf>
    <xf numFmtId="0" fontId="8" fillId="0" borderId="16" xfId="0" applyFont="1" applyFill="1" applyBorder="1" applyAlignment="1">
      <alignment horizontal="center"/>
    </xf>
    <xf numFmtId="0" fontId="8" fillId="0" borderId="17" xfId="0" applyFont="1" applyFill="1" applyBorder="1" applyAlignment="1">
      <alignment horizontal="center"/>
    </xf>
    <xf numFmtId="0" fontId="8" fillId="0" borderId="15" xfId="0" applyFont="1" applyFill="1" applyBorder="1" applyAlignment="1">
      <alignment horizontal="center"/>
    </xf>
    <xf numFmtId="0" fontId="12" fillId="9" borderId="27" xfId="5" applyFont="1" applyFill="1" applyBorder="1" applyAlignment="1">
      <alignment horizontal="center"/>
    </xf>
    <xf numFmtId="0" fontId="16" fillId="0" borderId="26" xfId="5" applyBorder="1"/>
    <xf numFmtId="0" fontId="16" fillId="0" borderId="28" xfId="5" applyBorder="1"/>
    <xf numFmtId="0" fontId="16" fillId="3" borderId="16" xfId="5" applyFill="1" applyBorder="1" applyAlignment="1">
      <alignment horizontal="center"/>
    </xf>
    <xf numFmtId="0" fontId="16" fillId="3" borderId="17" xfId="5" applyFill="1" applyBorder="1" applyAlignment="1">
      <alignment horizontal="center"/>
    </xf>
    <xf numFmtId="0" fontId="16" fillId="3" borderId="15" xfId="5" applyFill="1" applyBorder="1" applyAlignment="1">
      <alignment horizontal="center"/>
    </xf>
    <xf numFmtId="0" fontId="4" fillId="0" borderId="0" xfId="0" applyFont="1" applyAlignment="1">
      <alignment horizontal="center"/>
    </xf>
  </cellXfs>
  <cellStyles count="8">
    <cellStyle name="Normal" xfId="0" builtinId="0"/>
    <cellStyle name="Normal 2" xfId="5"/>
    <cellStyle name="Normal_2000-2020 raw data" xfId="3"/>
    <cellStyle name="Normal_2021 Data" xfId="4"/>
    <cellStyle name="Normal_All Year Recapture analysis" xfId="7"/>
    <cellStyle name="Normal_Sheet1" xfId="1"/>
    <cellStyle name="Normal_Sheet1_1" xfId="2"/>
    <cellStyle name="Normal_Sheet6" xfId="6"/>
  </cellStyles>
  <dxfs count="2">
    <dxf>
      <fill>
        <patternFill>
          <bgColor theme="6" tint="0.59996337778862885"/>
        </patternFill>
      </fill>
    </dxf>
    <dxf>
      <fill>
        <patternFill patternType="none">
          <bgColor auto="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Percentage of Aerial Winter-run Redds by Year and Location</a:t>
            </a:r>
          </a:p>
        </c:rich>
      </c:tx>
      <c:overlay val="0"/>
    </c:title>
    <c:autoTitleDeleted val="0"/>
    <c:plotArea>
      <c:layout/>
      <c:barChart>
        <c:barDir val="col"/>
        <c:grouping val="percentStacked"/>
        <c:varyColors val="0"/>
        <c:ser>
          <c:idx val="0"/>
          <c:order val="0"/>
          <c:tx>
            <c:strRef>
              <c:f>'Aerial Redds'!$A$4</c:f>
              <c:strCache>
                <c:ptCount val="1"/>
                <c:pt idx="0">
                  <c:v>Keswick to A.C.I.D. Dam.</c:v>
                </c:pt>
              </c:strCache>
            </c:strRef>
          </c:tx>
          <c:invertIfNegative val="0"/>
          <c:cat>
            <c:strRef>
              <c:f>'Aerial Redds'!$X$3:$AN$3</c:f>
              <c:strCache>
                <c:ptCount val="17"/>
                <c:pt idx="0">
                  <c:v>03</c:v>
                </c:pt>
                <c:pt idx="1">
                  <c:v>04</c:v>
                </c:pt>
                <c:pt idx="2">
                  <c:v>05</c:v>
                </c:pt>
                <c:pt idx="3">
                  <c:v>06</c:v>
                </c:pt>
                <c:pt idx="4">
                  <c:v>07</c:v>
                </c:pt>
                <c:pt idx="5">
                  <c:v>08</c:v>
                </c:pt>
                <c:pt idx="6">
                  <c:v>09</c:v>
                </c:pt>
                <c:pt idx="7">
                  <c:v>10</c:v>
                </c:pt>
                <c:pt idx="8">
                  <c:v>11</c:v>
                </c:pt>
                <c:pt idx="9">
                  <c:v>12</c:v>
                </c:pt>
                <c:pt idx="10">
                  <c:v>13</c:v>
                </c:pt>
                <c:pt idx="11">
                  <c:v>14</c:v>
                </c:pt>
                <c:pt idx="12">
                  <c:v>15</c:v>
                </c:pt>
                <c:pt idx="13">
                  <c:v>16</c:v>
                </c:pt>
                <c:pt idx="14">
                  <c:v>17</c:v>
                </c:pt>
                <c:pt idx="15">
                  <c:v>18</c:v>
                </c:pt>
                <c:pt idx="16">
                  <c:v>19</c:v>
                </c:pt>
              </c:strCache>
            </c:strRef>
          </c:cat>
          <c:val>
            <c:numRef>
              <c:f>'Aerial Redds'!$X$4:$AN$4</c:f>
              <c:numCache>
                <c:formatCode>0%</c:formatCode>
                <c:ptCount val="17"/>
                <c:pt idx="0">
                  <c:v>0.65831435079726652</c:v>
                </c:pt>
                <c:pt idx="1">
                  <c:v>0.16425120772946861</c:v>
                </c:pt>
                <c:pt idx="2">
                  <c:v>0.52286585365853655</c:v>
                </c:pt>
                <c:pt idx="3">
                  <c:v>0.34867503486750351</c:v>
                </c:pt>
                <c:pt idx="4">
                  <c:v>0.51736111111111116</c:v>
                </c:pt>
                <c:pt idx="5">
                  <c:v>0.51247165532879824</c:v>
                </c:pt>
                <c:pt idx="6">
                  <c:v>0.16279069767441862</c:v>
                </c:pt>
                <c:pt idx="7">
                  <c:v>0.47982062780269058</c:v>
                </c:pt>
                <c:pt idx="8">
                  <c:v>5.5555555555555552E-2</c:v>
                </c:pt>
                <c:pt idx="9">
                  <c:v>0.66283524904214564</c:v>
                </c:pt>
                <c:pt idx="10">
                  <c:v>0.75922671353251314</c:v>
                </c:pt>
                <c:pt idx="11">
                  <c:v>0.55905511811023623</c:v>
                </c:pt>
                <c:pt idx="12">
                  <c:v>0.37755102040816324</c:v>
                </c:pt>
                <c:pt idx="13">
                  <c:v>0</c:v>
                </c:pt>
                <c:pt idx="14">
                  <c:v>0</c:v>
                </c:pt>
                <c:pt idx="15">
                  <c:v>0.27272727272727271</c:v>
                </c:pt>
                <c:pt idx="16">
                  <c:v>1.7475728155339806E-2</c:v>
                </c:pt>
              </c:numCache>
            </c:numRef>
          </c:val>
          <c:extLst>
            <c:ext xmlns:c16="http://schemas.microsoft.com/office/drawing/2014/chart" uri="{C3380CC4-5D6E-409C-BE32-E72D297353CC}">
              <c16:uniqueId val="{00000000-AE44-408B-B7E4-F10147D1AD22}"/>
            </c:ext>
          </c:extLst>
        </c:ser>
        <c:ser>
          <c:idx val="1"/>
          <c:order val="1"/>
          <c:tx>
            <c:strRef>
              <c:f>'Aerial Redds'!$A$5</c:f>
              <c:strCache>
                <c:ptCount val="1"/>
                <c:pt idx="0">
                  <c:v>A.C.I.D. Dam to Highway 44 Bridge</c:v>
                </c:pt>
              </c:strCache>
            </c:strRef>
          </c:tx>
          <c:invertIfNegative val="0"/>
          <c:cat>
            <c:strRef>
              <c:f>'Aerial Redds'!$X$3:$AN$3</c:f>
              <c:strCache>
                <c:ptCount val="17"/>
                <c:pt idx="0">
                  <c:v>03</c:v>
                </c:pt>
                <c:pt idx="1">
                  <c:v>04</c:v>
                </c:pt>
                <c:pt idx="2">
                  <c:v>05</c:v>
                </c:pt>
                <c:pt idx="3">
                  <c:v>06</c:v>
                </c:pt>
                <c:pt idx="4">
                  <c:v>07</c:v>
                </c:pt>
                <c:pt idx="5">
                  <c:v>08</c:v>
                </c:pt>
                <c:pt idx="6">
                  <c:v>09</c:v>
                </c:pt>
                <c:pt idx="7">
                  <c:v>10</c:v>
                </c:pt>
                <c:pt idx="8">
                  <c:v>11</c:v>
                </c:pt>
                <c:pt idx="9">
                  <c:v>12</c:v>
                </c:pt>
                <c:pt idx="10">
                  <c:v>13</c:v>
                </c:pt>
                <c:pt idx="11">
                  <c:v>14</c:v>
                </c:pt>
                <c:pt idx="12">
                  <c:v>15</c:v>
                </c:pt>
                <c:pt idx="13">
                  <c:v>16</c:v>
                </c:pt>
                <c:pt idx="14">
                  <c:v>17</c:v>
                </c:pt>
                <c:pt idx="15">
                  <c:v>18</c:v>
                </c:pt>
                <c:pt idx="16">
                  <c:v>19</c:v>
                </c:pt>
              </c:strCache>
            </c:strRef>
          </c:cat>
          <c:val>
            <c:numRef>
              <c:f>'Aerial Redds'!$X$5:$AN$5</c:f>
              <c:numCache>
                <c:formatCode>0%</c:formatCode>
                <c:ptCount val="17"/>
                <c:pt idx="0">
                  <c:v>0.17198177676537585</c:v>
                </c:pt>
                <c:pt idx="1">
                  <c:v>0.34621578099838968</c:v>
                </c:pt>
                <c:pt idx="2">
                  <c:v>0.35619918699186992</c:v>
                </c:pt>
                <c:pt idx="3">
                  <c:v>0.48814504881450488</c:v>
                </c:pt>
                <c:pt idx="4">
                  <c:v>0.3125</c:v>
                </c:pt>
                <c:pt idx="5">
                  <c:v>0.40816326530612246</c:v>
                </c:pt>
                <c:pt idx="6">
                  <c:v>0.83720930232558144</c:v>
                </c:pt>
                <c:pt idx="7">
                  <c:v>0.47982062780269058</c:v>
                </c:pt>
                <c:pt idx="8">
                  <c:v>0.72222222222222221</c:v>
                </c:pt>
                <c:pt idx="9">
                  <c:v>0.33333333333333331</c:v>
                </c:pt>
                <c:pt idx="10">
                  <c:v>0.22495606326889278</c:v>
                </c:pt>
                <c:pt idx="11">
                  <c:v>0.37007874015748032</c:v>
                </c:pt>
                <c:pt idx="12">
                  <c:v>0.61224489795918369</c:v>
                </c:pt>
                <c:pt idx="13">
                  <c:v>0.66666666666666663</c:v>
                </c:pt>
                <c:pt idx="14">
                  <c:v>0.88461538461538458</c:v>
                </c:pt>
                <c:pt idx="15">
                  <c:v>0.65656565656565657</c:v>
                </c:pt>
                <c:pt idx="16">
                  <c:v>0.49708737864077668</c:v>
                </c:pt>
              </c:numCache>
            </c:numRef>
          </c:val>
          <c:extLst>
            <c:ext xmlns:c16="http://schemas.microsoft.com/office/drawing/2014/chart" uri="{C3380CC4-5D6E-409C-BE32-E72D297353CC}">
              <c16:uniqueId val="{00000001-AE44-408B-B7E4-F10147D1AD22}"/>
            </c:ext>
          </c:extLst>
        </c:ser>
        <c:ser>
          <c:idx val="2"/>
          <c:order val="2"/>
          <c:tx>
            <c:strRef>
              <c:f>'Aerial Redds'!$A$6</c:f>
              <c:strCache>
                <c:ptCount val="1"/>
                <c:pt idx="0">
                  <c:v>Highway 44 Br. To Clear pwr lines</c:v>
                </c:pt>
              </c:strCache>
            </c:strRef>
          </c:tx>
          <c:invertIfNegative val="0"/>
          <c:cat>
            <c:strRef>
              <c:f>'Aerial Redds'!$X$3:$AN$3</c:f>
              <c:strCache>
                <c:ptCount val="17"/>
                <c:pt idx="0">
                  <c:v>03</c:v>
                </c:pt>
                <c:pt idx="1">
                  <c:v>04</c:v>
                </c:pt>
                <c:pt idx="2">
                  <c:v>05</c:v>
                </c:pt>
                <c:pt idx="3">
                  <c:v>06</c:v>
                </c:pt>
                <c:pt idx="4">
                  <c:v>07</c:v>
                </c:pt>
                <c:pt idx="5">
                  <c:v>08</c:v>
                </c:pt>
                <c:pt idx="6">
                  <c:v>09</c:v>
                </c:pt>
                <c:pt idx="7">
                  <c:v>10</c:v>
                </c:pt>
                <c:pt idx="8">
                  <c:v>11</c:v>
                </c:pt>
                <c:pt idx="9">
                  <c:v>12</c:v>
                </c:pt>
                <c:pt idx="10">
                  <c:v>13</c:v>
                </c:pt>
                <c:pt idx="11">
                  <c:v>14</c:v>
                </c:pt>
                <c:pt idx="12">
                  <c:v>15</c:v>
                </c:pt>
                <c:pt idx="13">
                  <c:v>16</c:v>
                </c:pt>
                <c:pt idx="14">
                  <c:v>17</c:v>
                </c:pt>
                <c:pt idx="15">
                  <c:v>18</c:v>
                </c:pt>
                <c:pt idx="16">
                  <c:v>19</c:v>
                </c:pt>
              </c:strCache>
            </c:strRef>
          </c:cat>
          <c:val>
            <c:numRef>
              <c:f>'Aerial Redds'!$X$6:$AN$6</c:f>
              <c:numCache>
                <c:formatCode>0%</c:formatCode>
                <c:ptCount val="17"/>
                <c:pt idx="0">
                  <c:v>0.16287015945330297</c:v>
                </c:pt>
                <c:pt idx="1">
                  <c:v>0.48631239935587761</c:v>
                </c:pt>
                <c:pt idx="2">
                  <c:v>0.11585365853658537</c:v>
                </c:pt>
                <c:pt idx="3">
                  <c:v>0.16039051603905161</c:v>
                </c:pt>
                <c:pt idx="4">
                  <c:v>0.1111111111111111</c:v>
                </c:pt>
                <c:pt idx="5">
                  <c:v>7.7097505668934238E-2</c:v>
                </c:pt>
                <c:pt idx="6">
                  <c:v>0</c:v>
                </c:pt>
                <c:pt idx="7">
                  <c:v>4.0358744394618833E-2</c:v>
                </c:pt>
                <c:pt idx="8">
                  <c:v>0.22222222222222221</c:v>
                </c:pt>
                <c:pt idx="9">
                  <c:v>3.8314176245210726E-3</c:v>
                </c:pt>
                <c:pt idx="10">
                  <c:v>1.4059753954305799E-2</c:v>
                </c:pt>
                <c:pt idx="11">
                  <c:v>7.0866141732283464E-2</c:v>
                </c:pt>
                <c:pt idx="12">
                  <c:v>1.020408163265306E-2</c:v>
                </c:pt>
                <c:pt idx="13">
                  <c:v>0.33333333333333331</c:v>
                </c:pt>
                <c:pt idx="14">
                  <c:v>0.11538461538461539</c:v>
                </c:pt>
                <c:pt idx="15">
                  <c:v>7.0000000000000007E-2</c:v>
                </c:pt>
                <c:pt idx="16">
                  <c:v>0.38640776699029128</c:v>
                </c:pt>
              </c:numCache>
            </c:numRef>
          </c:val>
          <c:extLst>
            <c:ext xmlns:c16="http://schemas.microsoft.com/office/drawing/2014/chart" uri="{C3380CC4-5D6E-409C-BE32-E72D297353CC}">
              <c16:uniqueId val="{00000002-AE44-408B-B7E4-F10147D1AD22}"/>
            </c:ext>
          </c:extLst>
        </c:ser>
        <c:ser>
          <c:idx val="3"/>
          <c:order val="3"/>
          <c:tx>
            <c:strRef>
              <c:f>'Aerial Redds'!$A$7</c:f>
              <c:strCache>
                <c:ptCount val="1"/>
                <c:pt idx="0">
                  <c:v>Clear pwr lines To Airport Rd. Br. </c:v>
                </c:pt>
              </c:strCache>
            </c:strRef>
          </c:tx>
          <c:invertIfNegative val="0"/>
          <c:cat>
            <c:strRef>
              <c:f>'Aerial Redds'!$X$3:$AN$3</c:f>
              <c:strCache>
                <c:ptCount val="17"/>
                <c:pt idx="0">
                  <c:v>03</c:v>
                </c:pt>
                <c:pt idx="1">
                  <c:v>04</c:v>
                </c:pt>
                <c:pt idx="2">
                  <c:v>05</c:v>
                </c:pt>
                <c:pt idx="3">
                  <c:v>06</c:v>
                </c:pt>
                <c:pt idx="4">
                  <c:v>07</c:v>
                </c:pt>
                <c:pt idx="5">
                  <c:v>08</c:v>
                </c:pt>
                <c:pt idx="6">
                  <c:v>09</c:v>
                </c:pt>
                <c:pt idx="7">
                  <c:v>10</c:v>
                </c:pt>
                <c:pt idx="8">
                  <c:v>11</c:v>
                </c:pt>
                <c:pt idx="9">
                  <c:v>12</c:v>
                </c:pt>
                <c:pt idx="10">
                  <c:v>13</c:v>
                </c:pt>
                <c:pt idx="11">
                  <c:v>14</c:v>
                </c:pt>
                <c:pt idx="12">
                  <c:v>15</c:v>
                </c:pt>
                <c:pt idx="13">
                  <c:v>16</c:v>
                </c:pt>
                <c:pt idx="14">
                  <c:v>17</c:v>
                </c:pt>
                <c:pt idx="15">
                  <c:v>18</c:v>
                </c:pt>
                <c:pt idx="16">
                  <c:v>19</c:v>
                </c:pt>
              </c:strCache>
            </c:strRef>
          </c:cat>
          <c:val>
            <c:numRef>
              <c:f>'Aerial Redds'!$X$7:$AN$7</c:f>
              <c:numCache>
                <c:formatCode>0%</c:formatCode>
                <c:ptCount val="17"/>
                <c:pt idx="0">
                  <c:v>0</c:v>
                </c:pt>
                <c:pt idx="1">
                  <c:v>0</c:v>
                </c:pt>
                <c:pt idx="2">
                  <c:v>3.0487804878048782E-3</c:v>
                </c:pt>
                <c:pt idx="3">
                  <c:v>1.3947001394700139E-3</c:v>
                </c:pt>
                <c:pt idx="4">
                  <c:v>0</c:v>
                </c:pt>
                <c:pt idx="5">
                  <c:v>0</c:v>
                </c:pt>
                <c:pt idx="6">
                  <c:v>0</c:v>
                </c:pt>
                <c:pt idx="7">
                  <c:v>0</c:v>
                </c:pt>
                <c:pt idx="8">
                  <c:v>0</c:v>
                </c:pt>
                <c:pt idx="9">
                  <c:v>0</c:v>
                </c:pt>
                <c:pt idx="10">
                  <c:v>0</c:v>
                </c:pt>
                <c:pt idx="11">
                  <c:v>0</c:v>
                </c:pt>
                <c:pt idx="12">
                  <c:v>0</c:v>
                </c:pt>
                <c:pt idx="13">
                  <c:v>0</c:v>
                </c:pt>
                <c:pt idx="14">
                  <c:v>0</c:v>
                </c:pt>
                <c:pt idx="15">
                  <c:v>0</c:v>
                </c:pt>
                <c:pt idx="16">
                  <c:v>2.7184466019417475E-2</c:v>
                </c:pt>
              </c:numCache>
            </c:numRef>
          </c:val>
          <c:extLst>
            <c:ext xmlns:c16="http://schemas.microsoft.com/office/drawing/2014/chart" uri="{C3380CC4-5D6E-409C-BE32-E72D297353CC}">
              <c16:uniqueId val="{00000003-AE44-408B-B7E4-F10147D1AD22}"/>
            </c:ext>
          </c:extLst>
        </c:ser>
        <c:ser>
          <c:idx val="4"/>
          <c:order val="4"/>
          <c:tx>
            <c:strRef>
              <c:f>'Aerial Redds'!$A$8</c:f>
              <c:strCache>
                <c:ptCount val="1"/>
                <c:pt idx="0">
                  <c:v>Airport Rd. Br. to Balls Ferry Br.</c:v>
                </c:pt>
              </c:strCache>
            </c:strRef>
          </c:tx>
          <c:invertIfNegative val="0"/>
          <c:cat>
            <c:strRef>
              <c:f>'Aerial Redds'!$X$3:$AN$3</c:f>
              <c:strCache>
                <c:ptCount val="17"/>
                <c:pt idx="0">
                  <c:v>03</c:v>
                </c:pt>
                <c:pt idx="1">
                  <c:v>04</c:v>
                </c:pt>
                <c:pt idx="2">
                  <c:v>05</c:v>
                </c:pt>
                <c:pt idx="3">
                  <c:v>06</c:v>
                </c:pt>
                <c:pt idx="4">
                  <c:v>07</c:v>
                </c:pt>
                <c:pt idx="5">
                  <c:v>08</c:v>
                </c:pt>
                <c:pt idx="6">
                  <c:v>09</c:v>
                </c:pt>
                <c:pt idx="7">
                  <c:v>10</c:v>
                </c:pt>
                <c:pt idx="8">
                  <c:v>11</c:v>
                </c:pt>
                <c:pt idx="9">
                  <c:v>12</c:v>
                </c:pt>
                <c:pt idx="10">
                  <c:v>13</c:v>
                </c:pt>
                <c:pt idx="11">
                  <c:v>14</c:v>
                </c:pt>
                <c:pt idx="12">
                  <c:v>15</c:v>
                </c:pt>
                <c:pt idx="13">
                  <c:v>16</c:v>
                </c:pt>
                <c:pt idx="14">
                  <c:v>17</c:v>
                </c:pt>
                <c:pt idx="15">
                  <c:v>18</c:v>
                </c:pt>
                <c:pt idx="16">
                  <c:v>19</c:v>
                </c:pt>
              </c:strCache>
            </c:strRef>
          </c:cat>
          <c:val>
            <c:numRef>
              <c:f>'Aerial Redds'!$X$8:$AN$8</c:f>
              <c:numCache>
                <c:formatCode>0%</c:formatCode>
                <c:ptCount val="17"/>
                <c:pt idx="0">
                  <c:v>3.4168564920273349E-3</c:v>
                </c:pt>
                <c:pt idx="1">
                  <c:v>3.2206119162640902E-3</c:v>
                </c:pt>
                <c:pt idx="2">
                  <c:v>2.0325203252032522E-3</c:v>
                </c:pt>
                <c:pt idx="3">
                  <c:v>0</c:v>
                </c:pt>
                <c:pt idx="4">
                  <c:v>2.0833333333333332E-2</c:v>
                </c:pt>
                <c:pt idx="5">
                  <c:v>2.2675736961451248E-3</c:v>
                </c:pt>
                <c:pt idx="6">
                  <c:v>0</c:v>
                </c:pt>
                <c:pt idx="7">
                  <c:v>0</c:v>
                </c:pt>
                <c:pt idx="8">
                  <c:v>0</c:v>
                </c:pt>
                <c:pt idx="9">
                  <c:v>0</c:v>
                </c:pt>
                <c:pt idx="10">
                  <c:v>0</c:v>
                </c:pt>
                <c:pt idx="11">
                  <c:v>0</c:v>
                </c:pt>
                <c:pt idx="12">
                  <c:v>0</c:v>
                </c:pt>
                <c:pt idx="13">
                  <c:v>0</c:v>
                </c:pt>
                <c:pt idx="14">
                  <c:v>0</c:v>
                </c:pt>
                <c:pt idx="15">
                  <c:v>0</c:v>
                </c:pt>
                <c:pt idx="16">
                  <c:v>6.9902912621359226E-2</c:v>
                </c:pt>
              </c:numCache>
            </c:numRef>
          </c:val>
          <c:extLst>
            <c:ext xmlns:c16="http://schemas.microsoft.com/office/drawing/2014/chart" uri="{C3380CC4-5D6E-409C-BE32-E72D297353CC}">
              <c16:uniqueId val="{00000004-AE44-408B-B7E4-F10147D1AD22}"/>
            </c:ext>
          </c:extLst>
        </c:ser>
        <c:ser>
          <c:idx val="5"/>
          <c:order val="5"/>
          <c:tx>
            <c:strRef>
              <c:f>'Aerial Redds'!$A$9</c:f>
              <c:strCache>
                <c:ptCount val="1"/>
                <c:pt idx="0">
                  <c:v>Balls Ferry Br. to Battle Creek.</c:v>
                </c:pt>
              </c:strCache>
            </c:strRef>
          </c:tx>
          <c:invertIfNegative val="0"/>
          <c:cat>
            <c:strRef>
              <c:f>'Aerial Redds'!$X$3:$AN$3</c:f>
              <c:strCache>
                <c:ptCount val="17"/>
                <c:pt idx="0">
                  <c:v>03</c:v>
                </c:pt>
                <c:pt idx="1">
                  <c:v>04</c:v>
                </c:pt>
                <c:pt idx="2">
                  <c:v>05</c:v>
                </c:pt>
                <c:pt idx="3">
                  <c:v>06</c:v>
                </c:pt>
                <c:pt idx="4">
                  <c:v>07</c:v>
                </c:pt>
                <c:pt idx="5">
                  <c:v>08</c:v>
                </c:pt>
                <c:pt idx="6">
                  <c:v>09</c:v>
                </c:pt>
                <c:pt idx="7">
                  <c:v>10</c:v>
                </c:pt>
                <c:pt idx="8">
                  <c:v>11</c:v>
                </c:pt>
                <c:pt idx="9">
                  <c:v>12</c:v>
                </c:pt>
                <c:pt idx="10">
                  <c:v>13</c:v>
                </c:pt>
                <c:pt idx="11">
                  <c:v>14</c:v>
                </c:pt>
                <c:pt idx="12">
                  <c:v>15</c:v>
                </c:pt>
                <c:pt idx="13">
                  <c:v>16</c:v>
                </c:pt>
                <c:pt idx="14">
                  <c:v>17</c:v>
                </c:pt>
                <c:pt idx="15">
                  <c:v>18</c:v>
                </c:pt>
                <c:pt idx="16">
                  <c:v>19</c:v>
                </c:pt>
              </c:strCache>
            </c:strRef>
          </c:cat>
          <c:val>
            <c:numRef>
              <c:f>'Aerial Redds'!$X$9:$AN$9</c:f>
              <c:numCache>
                <c:formatCode>0%</c:formatCode>
                <c:ptCount val="17"/>
                <c:pt idx="0">
                  <c:v>0</c:v>
                </c:pt>
                <c:pt idx="1">
                  <c:v>0</c:v>
                </c:pt>
                <c:pt idx="2">
                  <c:v>0</c:v>
                </c:pt>
                <c:pt idx="3">
                  <c:v>0</c:v>
                </c:pt>
                <c:pt idx="4">
                  <c:v>1.7361111111111112E-2</c:v>
                </c:pt>
                <c:pt idx="5">
                  <c:v>0</c:v>
                </c:pt>
                <c:pt idx="6">
                  <c:v>0</c:v>
                </c:pt>
                <c:pt idx="7">
                  <c:v>0</c:v>
                </c:pt>
                <c:pt idx="8">
                  <c:v>0</c:v>
                </c:pt>
                <c:pt idx="9">
                  <c:v>0</c:v>
                </c:pt>
                <c:pt idx="10">
                  <c:v>0</c:v>
                </c:pt>
                <c:pt idx="11">
                  <c:v>0</c:v>
                </c:pt>
                <c:pt idx="12">
                  <c:v>0</c:v>
                </c:pt>
                <c:pt idx="13">
                  <c:v>0</c:v>
                </c:pt>
                <c:pt idx="14">
                  <c:v>0</c:v>
                </c:pt>
                <c:pt idx="15">
                  <c:v>0</c:v>
                </c:pt>
                <c:pt idx="16">
                  <c:v>0</c:v>
                </c:pt>
              </c:numCache>
            </c:numRef>
          </c:val>
          <c:extLst>
            <c:ext xmlns:c16="http://schemas.microsoft.com/office/drawing/2014/chart" uri="{C3380CC4-5D6E-409C-BE32-E72D297353CC}">
              <c16:uniqueId val="{00000005-AE44-408B-B7E4-F10147D1AD22}"/>
            </c:ext>
          </c:extLst>
        </c:ser>
        <c:ser>
          <c:idx val="6"/>
          <c:order val="6"/>
          <c:tx>
            <c:strRef>
              <c:f>'Aerial Redds'!$A$10</c:f>
              <c:strCache>
                <c:ptCount val="1"/>
                <c:pt idx="0">
                  <c:v>Battle Creek to Jellys Ferry Br.</c:v>
                </c:pt>
              </c:strCache>
            </c:strRef>
          </c:tx>
          <c:invertIfNegative val="0"/>
          <c:cat>
            <c:strRef>
              <c:f>'Aerial Redds'!$X$3:$AN$3</c:f>
              <c:strCache>
                <c:ptCount val="17"/>
                <c:pt idx="0">
                  <c:v>03</c:v>
                </c:pt>
                <c:pt idx="1">
                  <c:v>04</c:v>
                </c:pt>
                <c:pt idx="2">
                  <c:v>05</c:v>
                </c:pt>
                <c:pt idx="3">
                  <c:v>06</c:v>
                </c:pt>
                <c:pt idx="4">
                  <c:v>07</c:v>
                </c:pt>
                <c:pt idx="5">
                  <c:v>08</c:v>
                </c:pt>
                <c:pt idx="6">
                  <c:v>09</c:v>
                </c:pt>
                <c:pt idx="7">
                  <c:v>10</c:v>
                </c:pt>
                <c:pt idx="8">
                  <c:v>11</c:v>
                </c:pt>
                <c:pt idx="9">
                  <c:v>12</c:v>
                </c:pt>
                <c:pt idx="10">
                  <c:v>13</c:v>
                </c:pt>
                <c:pt idx="11">
                  <c:v>14</c:v>
                </c:pt>
                <c:pt idx="12">
                  <c:v>15</c:v>
                </c:pt>
                <c:pt idx="13">
                  <c:v>16</c:v>
                </c:pt>
                <c:pt idx="14">
                  <c:v>17</c:v>
                </c:pt>
                <c:pt idx="15">
                  <c:v>18</c:v>
                </c:pt>
                <c:pt idx="16">
                  <c:v>19</c:v>
                </c:pt>
              </c:strCache>
            </c:strRef>
          </c:cat>
          <c:val>
            <c:numRef>
              <c:f>'Aerial Redds'!$X$10:$AN$10</c:f>
              <c:numCache>
                <c:formatCode>0%</c:formatCode>
                <c:ptCount val="17"/>
                <c:pt idx="0">
                  <c:v>0</c:v>
                </c:pt>
                <c:pt idx="1">
                  <c:v>0</c:v>
                </c:pt>
                <c:pt idx="2">
                  <c:v>0</c:v>
                </c:pt>
                <c:pt idx="3">
                  <c:v>0</c:v>
                </c:pt>
                <c:pt idx="4">
                  <c:v>1.3888888888888888E-2</c:v>
                </c:pt>
                <c:pt idx="5">
                  <c:v>0</c:v>
                </c:pt>
                <c:pt idx="6">
                  <c:v>0</c:v>
                </c:pt>
                <c:pt idx="7">
                  <c:v>0</c:v>
                </c:pt>
                <c:pt idx="8">
                  <c:v>0</c:v>
                </c:pt>
                <c:pt idx="9">
                  <c:v>0</c:v>
                </c:pt>
                <c:pt idx="10">
                  <c:v>1.7574692442882249E-3</c:v>
                </c:pt>
                <c:pt idx="11">
                  <c:v>0</c:v>
                </c:pt>
                <c:pt idx="12">
                  <c:v>0</c:v>
                </c:pt>
                <c:pt idx="13">
                  <c:v>0</c:v>
                </c:pt>
                <c:pt idx="14">
                  <c:v>0</c:v>
                </c:pt>
                <c:pt idx="15">
                  <c:v>0</c:v>
                </c:pt>
                <c:pt idx="16">
                  <c:v>0</c:v>
                </c:pt>
              </c:numCache>
            </c:numRef>
          </c:val>
          <c:extLst>
            <c:ext xmlns:c16="http://schemas.microsoft.com/office/drawing/2014/chart" uri="{C3380CC4-5D6E-409C-BE32-E72D297353CC}">
              <c16:uniqueId val="{00000006-AE44-408B-B7E4-F10147D1AD22}"/>
            </c:ext>
          </c:extLst>
        </c:ser>
        <c:ser>
          <c:idx val="7"/>
          <c:order val="7"/>
          <c:tx>
            <c:strRef>
              <c:f>'Aerial Redds'!$A$11</c:f>
              <c:strCache>
                <c:ptCount val="1"/>
                <c:pt idx="0">
                  <c:v>Jellys Ferry Br. to Bend Bridge</c:v>
                </c:pt>
              </c:strCache>
            </c:strRef>
          </c:tx>
          <c:invertIfNegative val="0"/>
          <c:cat>
            <c:strRef>
              <c:f>'Aerial Redds'!$X$3:$AN$3</c:f>
              <c:strCache>
                <c:ptCount val="17"/>
                <c:pt idx="0">
                  <c:v>03</c:v>
                </c:pt>
                <c:pt idx="1">
                  <c:v>04</c:v>
                </c:pt>
                <c:pt idx="2">
                  <c:v>05</c:v>
                </c:pt>
                <c:pt idx="3">
                  <c:v>06</c:v>
                </c:pt>
                <c:pt idx="4">
                  <c:v>07</c:v>
                </c:pt>
                <c:pt idx="5">
                  <c:v>08</c:v>
                </c:pt>
                <c:pt idx="6">
                  <c:v>09</c:v>
                </c:pt>
                <c:pt idx="7">
                  <c:v>10</c:v>
                </c:pt>
                <c:pt idx="8">
                  <c:v>11</c:v>
                </c:pt>
                <c:pt idx="9">
                  <c:v>12</c:v>
                </c:pt>
                <c:pt idx="10">
                  <c:v>13</c:v>
                </c:pt>
                <c:pt idx="11">
                  <c:v>14</c:v>
                </c:pt>
                <c:pt idx="12">
                  <c:v>15</c:v>
                </c:pt>
                <c:pt idx="13">
                  <c:v>16</c:v>
                </c:pt>
                <c:pt idx="14">
                  <c:v>17</c:v>
                </c:pt>
                <c:pt idx="15">
                  <c:v>18</c:v>
                </c:pt>
                <c:pt idx="16">
                  <c:v>19</c:v>
                </c:pt>
              </c:strCache>
            </c:strRef>
          </c:cat>
          <c:val>
            <c:numRef>
              <c:f>'Aerial Redds'!$X$11:$AN$11</c:f>
              <c:numCache>
                <c:formatCode>0%</c:formatCode>
                <c:ptCount val="17"/>
                <c:pt idx="0">
                  <c:v>0</c:v>
                </c:pt>
                <c:pt idx="1">
                  <c:v>0</c:v>
                </c:pt>
                <c:pt idx="2">
                  <c:v>0</c:v>
                </c:pt>
                <c:pt idx="3">
                  <c:v>0</c:v>
                </c:pt>
                <c:pt idx="4">
                  <c:v>6.9444444444444441E-3</c:v>
                </c:pt>
                <c:pt idx="5">
                  <c:v>0</c:v>
                </c:pt>
                <c:pt idx="6">
                  <c:v>0</c:v>
                </c:pt>
                <c:pt idx="7">
                  <c:v>0</c:v>
                </c:pt>
                <c:pt idx="8">
                  <c:v>0</c:v>
                </c:pt>
                <c:pt idx="9">
                  <c:v>0</c:v>
                </c:pt>
                <c:pt idx="10">
                  <c:v>0</c:v>
                </c:pt>
                <c:pt idx="11">
                  <c:v>0</c:v>
                </c:pt>
                <c:pt idx="12">
                  <c:v>0</c:v>
                </c:pt>
                <c:pt idx="13">
                  <c:v>0</c:v>
                </c:pt>
                <c:pt idx="14">
                  <c:v>0</c:v>
                </c:pt>
                <c:pt idx="15">
                  <c:v>0</c:v>
                </c:pt>
                <c:pt idx="16">
                  <c:v>1.9417475728155339E-3</c:v>
                </c:pt>
              </c:numCache>
            </c:numRef>
          </c:val>
          <c:extLst>
            <c:ext xmlns:c16="http://schemas.microsoft.com/office/drawing/2014/chart" uri="{C3380CC4-5D6E-409C-BE32-E72D297353CC}">
              <c16:uniqueId val="{00000007-AE44-408B-B7E4-F10147D1AD22}"/>
            </c:ext>
          </c:extLst>
        </c:ser>
        <c:dLbls>
          <c:showLegendKey val="0"/>
          <c:showVal val="0"/>
          <c:showCatName val="0"/>
          <c:showSerName val="0"/>
          <c:showPercent val="0"/>
          <c:showBubbleSize val="0"/>
        </c:dLbls>
        <c:gapWidth val="75"/>
        <c:overlap val="100"/>
        <c:axId val="135527424"/>
        <c:axId val="135279360"/>
      </c:barChart>
      <c:catAx>
        <c:axId val="135527424"/>
        <c:scaling>
          <c:orientation val="minMax"/>
        </c:scaling>
        <c:delete val="0"/>
        <c:axPos val="t"/>
        <c:title>
          <c:tx>
            <c:rich>
              <a:bodyPr/>
              <a:lstStyle/>
              <a:p>
                <a:pPr>
                  <a:defRPr/>
                </a:pPr>
                <a:r>
                  <a:rPr lang="en-US"/>
                  <a:t>YEAR</a:t>
                </a:r>
              </a:p>
            </c:rich>
          </c:tx>
          <c:overlay val="0"/>
        </c:title>
        <c:numFmt formatCode="General" sourceLinked="0"/>
        <c:majorTickMark val="none"/>
        <c:minorTickMark val="none"/>
        <c:tickLblPos val="nextTo"/>
        <c:crossAx val="135279360"/>
        <c:crosses val="autoZero"/>
        <c:auto val="1"/>
        <c:lblAlgn val="ctr"/>
        <c:lblOffset val="100"/>
        <c:noMultiLvlLbl val="0"/>
      </c:catAx>
      <c:valAx>
        <c:axId val="135279360"/>
        <c:scaling>
          <c:orientation val="maxMin"/>
        </c:scaling>
        <c:delete val="0"/>
        <c:axPos val="l"/>
        <c:majorGridlines/>
        <c:minorGridlines/>
        <c:title>
          <c:tx>
            <c:rich>
              <a:bodyPr/>
              <a:lstStyle/>
              <a:p>
                <a:pPr>
                  <a:defRPr/>
                </a:pPr>
                <a:r>
                  <a:rPr lang="en-US"/>
                  <a:t>percent total winter run redds</a:t>
                </a:r>
              </a:p>
              <a:p>
                <a:pPr>
                  <a:defRPr/>
                </a:pPr>
                <a:endParaRPr lang="en-US"/>
              </a:p>
            </c:rich>
          </c:tx>
          <c:overlay val="0"/>
        </c:title>
        <c:numFmt formatCode="0%" sourceLinked="1"/>
        <c:majorTickMark val="out"/>
        <c:minorTickMark val="none"/>
        <c:tickLblPos val="nextTo"/>
        <c:crossAx val="135527424"/>
        <c:crosses val="autoZero"/>
        <c:crossBetween val="between"/>
      </c:valAx>
    </c:plotArea>
    <c:legend>
      <c:legendPos val="t"/>
      <c:layout>
        <c:manualLayout>
          <c:xMode val="edge"/>
          <c:yMode val="edge"/>
          <c:x val="0.12970738441391186"/>
          <c:y val="0.10509204770456325"/>
          <c:w val="0.78476965973715829"/>
          <c:h val="8.3105221603397131E-2"/>
        </c:manualLayout>
      </c:layout>
      <c:overlay val="0"/>
      <c:txPr>
        <a:bodyPr rot="0" vert="horz" anchor="ctr" anchorCtr="1"/>
        <a:lstStyle/>
        <a:p>
          <a:pPr>
            <a:defRPr/>
          </a:pPr>
          <a:endParaRPr lang="en-US"/>
        </a:p>
      </c:txPr>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7</xdr:row>
      <xdr:rowOff>28575</xdr:rowOff>
    </xdr:from>
    <xdr:to>
      <xdr:col>8</xdr:col>
      <xdr:colOff>171126</xdr:colOff>
      <xdr:row>42</xdr:row>
      <xdr:rowOff>60399</xdr:rowOff>
    </xdr:to>
    <xdr:pic>
      <xdr:nvPicPr>
        <xdr:cNvPr id="4" name="Picture 3">
          <a:extLst>
            <a:ext uri="{FF2B5EF4-FFF2-40B4-BE49-F238E27FC236}">
              <a16:creationId xmlns:a16="http://schemas.microsoft.com/office/drawing/2014/main" id="{01F5E91F-1BED-4E02-B71E-4464B8AFC4E7}"/>
            </a:ext>
          </a:extLst>
        </xdr:cNvPr>
        <xdr:cNvPicPr>
          <a:picLocks noChangeAspect="1"/>
        </xdr:cNvPicPr>
      </xdr:nvPicPr>
      <xdr:blipFill>
        <a:blip xmlns:r="http://schemas.openxmlformats.org/officeDocument/2006/relationships" r:embed="rId1"/>
        <a:stretch>
          <a:fillRect/>
        </a:stretch>
      </xdr:blipFill>
      <xdr:spPr>
        <a:xfrm>
          <a:off x="0" y="1362075"/>
          <a:ext cx="5047926" cy="6718374"/>
        </a:xfrm>
        <a:prstGeom prst="rect">
          <a:avLst/>
        </a:prstGeom>
      </xdr:spPr>
    </xdr:pic>
    <xdr:clientData/>
  </xdr:twoCellAnchor>
  <xdr:twoCellAnchor editAs="oneCell">
    <xdr:from>
      <xdr:col>11</xdr:col>
      <xdr:colOff>23812</xdr:colOff>
      <xdr:row>22</xdr:row>
      <xdr:rowOff>19050</xdr:rowOff>
    </xdr:from>
    <xdr:to>
      <xdr:col>13</xdr:col>
      <xdr:colOff>369688</xdr:colOff>
      <xdr:row>33</xdr:row>
      <xdr:rowOff>10318</xdr:rowOff>
    </xdr:to>
    <xdr:pic>
      <xdr:nvPicPr>
        <xdr:cNvPr id="5" name="Picture 4">
          <a:extLst>
            <a:ext uri="{FF2B5EF4-FFF2-40B4-BE49-F238E27FC236}">
              <a16:creationId xmlns:a16="http://schemas.microsoft.com/office/drawing/2014/main" id="{25112C02-BD9D-4FAD-B367-4BF2303B94B7}"/>
            </a:ext>
          </a:extLst>
        </xdr:cNvPr>
        <xdr:cNvPicPr>
          <a:picLocks noChangeAspect="1"/>
        </xdr:cNvPicPr>
      </xdr:nvPicPr>
      <xdr:blipFill>
        <a:blip xmlns:r="http://schemas.openxmlformats.org/officeDocument/2006/relationships" r:embed="rId2"/>
        <a:stretch>
          <a:fillRect/>
        </a:stretch>
      </xdr:blipFill>
      <xdr:spPr>
        <a:xfrm>
          <a:off x="6729412" y="4210050"/>
          <a:ext cx="1565076" cy="2086768"/>
        </a:xfrm>
        <a:prstGeom prst="rect">
          <a:avLst/>
        </a:prstGeom>
        <a:ln w="19050">
          <a:solidFill>
            <a:schemeClr val="tx1"/>
          </a:solidFill>
        </a:ln>
      </xdr:spPr>
    </xdr:pic>
    <xdr:clientData/>
  </xdr:twoCellAnchor>
  <xdr:twoCellAnchor editAs="oneCell">
    <xdr:from>
      <xdr:col>16</xdr:col>
      <xdr:colOff>70905</xdr:colOff>
      <xdr:row>22</xdr:row>
      <xdr:rowOff>9525</xdr:rowOff>
    </xdr:from>
    <xdr:to>
      <xdr:col>18</xdr:col>
      <xdr:colOff>369587</xdr:colOff>
      <xdr:row>33</xdr:row>
      <xdr:rowOff>35811</xdr:rowOff>
    </xdr:to>
    <xdr:pic>
      <xdr:nvPicPr>
        <xdr:cNvPr id="11" name="Picture 10">
          <a:extLst>
            <a:ext uri="{FF2B5EF4-FFF2-40B4-BE49-F238E27FC236}">
              <a16:creationId xmlns:a16="http://schemas.microsoft.com/office/drawing/2014/main" id="{23EC93E1-35D6-41AF-9D9D-E2F9ECE7DFD0}"/>
            </a:ext>
          </a:extLst>
        </xdr:cNvPr>
        <xdr:cNvPicPr>
          <a:picLocks noChangeAspect="1"/>
        </xdr:cNvPicPr>
      </xdr:nvPicPr>
      <xdr:blipFill>
        <a:blip xmlns:r="http://schemas.openxmlformats.org/officeDocument/2006/relationships" r:embed="rId3"/>
        <a:stretch>
          <a:fillRect/>
        </a:stretch>
      </xdr:blipFill>
      <xdr:spPr>
        <a:xfrm>
          <a:off x="9824505" y="4200525"/>
          <a:ext cx="1517882" cy="2121786"/>
        </a:xfrm>
        <a:prstGeom prst="rect">
          <a:avLst/>
        </a:prstGeom>
        <a:ln w="19050">
          <a:solidFill>
            <a:schemeClr val="tx1"/>
          </a:solidFill>
        </a:ln>
      </xdr:spPr>
    </xdr:pic>
    <xdr:clientData/>
  </xdr:twoCellAnchor>
  <xdr:twoCellAnchor editAs="oneCell">
    <xdr:from>
      <xdr:col>11</xdr:col>
      <xdr:colOff>19051</xdr:colOff>
      <xdr:row>36</xdr:row>
      <xdr:rowOff>161926</xdr:rowOff>
    </xdr:from>
    <xdr:to>
      <xdr:col>16</xdr:col>
      <xdr:colOff>66675</xdr:colOff>
      <xdr:row>59</xdr:row>
      <xdr:rowOff>107674</xdr:rowOff>
    </xdr:to>
    <xdr:pic>
      <xdr:nvPicPr>
        <xdr:cNvPr id="13" name="Picture 12">
          <a:extLst>
            <a:ext uri="{FF2B5EF4-FFF2-40B4-BE49-F238E27FC236}">
              <a16:creationId xmlns:a16="http://schemas.microsoft.com/office/drawing/2014/main" id="{F399E91A-AE96-42E5-A3E9-791908B1801C}"/>
            </a:ext>
          </a:extLst>
        </xdr:cNvPr>
        <xdr:cNvPicPr>
          <a:picLocks noChangeAspect="1"/>
        </xdr:cNvPicPr>
      </xdr:nvPicPr>
      <xdr:blipFill>
        <a:blip xmlns:r="http://schemas.openxmlformats.org/officeDocument/2006/relationships" r:embed="rId3"/>
        <a:stretch>
          <a:fillRect/>
        </a:stretch>
      </xdr:blipFill>
      <xdr:spPr>
        <a:xfrm>
          <a:off x="6724651" y="7019926"/>
          <a:ext cx="3095624" cy="4327248"/>
        </a:xfrm>
        <a:prstGeom prst="rect">
          <a:avLst/>
        </a:prstGeom>
      </xdr:spPr>
    </xdr:pic>
    <xdr:clientData/>
  </xdr:twoCellAnchor>
  <xdr:twoCellAnchor editAs="oneCell">
    <xdr:from>
      <xdr:col>17</xdr:col>
      <xdr:colOff>9525</xdr:colOff>
      <xdr:row>36</xdr:row>
      <xdr:rowOff>95250</xdr:rowOff>
    </xdr:from>
    <xdr:to>
      <xdr:col>22</xdr:col>
      <xdr:colOff>36652</xdr:colOff>
      <xdr:row>60</xdr:row>
      <xdr:rowOff>19050</xdr:rowOff>
    </xdr:to>
    <xdr:pic>
      <xdr:nvPicPr>
        <xdr:cNvPr id="17" name="Picture 16">
          <a:extLst>
            <a:ext uri="{FF2B5EF4-FFF2-40B4-BE49-F238E27FC236}">
              <a16:creationId xmlns:a16="http://schemas.microsoft.com/office/drawing/2014/main" id="{9FC7A1F6-BAB8-457B-B0A4-C00567B5305B}"/>
            </a:ext>
          </a:extLst>
        </xdr:cNvPr>
        <xdr:cNvPicPr>
          <a:picLocks noChangeAspect="1"/>
        </xdr:cNvPicPr>
      </xdr:nvPicPr>
      <xdr:blipFill>
        <a:blip xmlns:r="http://schemas.openxmlformats.org/officeDocument/2006/relationships" r:embed="rId4"/>
        <a:stretch>
          <a:fillRect/>
        </a:stretch>
      </xdr:blipFill>
      <xdr:spPr>
        <a:xfrm>
          <a:off x="10372725" y="6953250"/>
          <a:ext cx="3075127" cy="4495800"/>
        </a:xfrm>
        <a:prstGeom prst="rect">
          <a:avLst/>
        </a:prstGeom>
      </xdr:spPr>
    </xdr:pic>
    <xdr:clientData/>
  </xdr:twoCellAnchor>
  <xdr:twoCellAnchor editAs="oneCell">
    <xdr:from>
      <xdr:col>22</xdr:col>
      <xdr:colOff>600075</xdr:colOff>
      <xdr:row>36</xdr:row>
      <xdr:rowOff>9526</xdr:rowOff>
    </xdr:from>
    <xdr:to>
      <xdr:col>27</xdr:col>
      <xdr:colOff>576046</xdr:colOff>
      <xdr:row>60</xdr:row>
      <xdr:rowOff>28575</xdr:rowOff>
    </xdr:to>
    <xdr:pic>
      <xdr:nvPicPr>
        <xdr:cNvPr id="21" name="Picture 20">
          <a:extLst>
            <a:ext uri="{FF2B5EF4-FFF2-40B4-BE49-F238E27FC236}">
              <a16:creationId xmlns:a16="http://schemas.microsoft.com/office/drawing/2014/main" id="{EEA5411B-EDB4-45F1-B402-3C832300574F}"/>
            </a:ext>
          </a:extLst>
        </xdr:cNvPr>
        <xdr:cNvPicPr>
          <a:picLocks noChangeAspect="1"/>
        </xdr:cNvPicPr>
      </xdr:nvPicPr>
      <xdr:blipFill>
        <a:blip xmlns:r="http://schemas.openxmlformats.org/officeDocument/2006/relationships" r:embed="rId5"/>
        <a:stretch>
          <a:fillRect/>
        </a:stretch>
      </xdr:blipFill>
      <xdr:spPr>
        <a:xfrm>
          <a:off x="14011275" y="6867526"/>
          <a:ext cx="3023971" cy="4591049"/>
        </a:xfrm>
        <a:prstGeom prst="rect">
          <a:avLst/>
        </a:prstGeom>
      </xdr:spPr>
    </xdr:pic>
    <xdr:clientData/>
  </xdr:twoCellAnchor>
  <xdr:twoCellAnchor>
    <xdr:from>
      <xdr:col>27</xdr:col>
      <xdr:colOff>266700</xdr:colOff>
      <xdr:row>37</xdr:row>
      <xdr:rowOff>85725</xdr:rowOff>
    </xdr:from>
    <xdr:to>
      <xdr:col>28</xdr:col>
      <xdr:colOff>114300</xdr:colOff>
      <xdr:row>38</xdr:row>
      <xdr:rowOff>171450</xdr:rowOff>
    </xdr:to>
    <xdr:cxnSp macro="">
      <xdr:nvCxnSpPr>
        <xdr:cNvPr id="23" name="Straight Arrow Connector 22">
          <a:extLst>
            <a:ext uri="{FF2B5EF4-FFF2-40B4-BE49-F238E27FC236}">
              <a16:creationId xmlns:a16="http://schemas.microsoft.com/office/drawing/2014/main" id="{48EB2C50-0964-4342-90E6-57BF5C1501B6}"/>
            </a:ext>
          </a:extLst>
        </xdr:cNvPr>
        <xdr:cNvCxnSpPr/>
      </xdr:nvCxnSpPr>
      <xdr:spPr>
        <a:xfrm flipH="1">
          <a:off x="16725900" y="7134225"/>
          <a:ext cx="457200" cy="276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304800</xdr:colOff>
      <xdr:row>39</xdr:row>
      <xdr:rowOff>47625</xdr:rowOff>
    </xdr:from>
    <xdr:to>
      <xdr:col>28</xdr:col>
      <xdr:colOff>161925</xdr:colOff>
      <xdr:row>40</xdr:row>
      <xdr:rowOff>95250</xdr:rowOff>
    </xdr:to>
    <xdr:cxnSp macro="">
      <xdr:nvCxnSpPr>
        <xdr:cNvPr id="26" name="Straight Arrow Connector 25">
          <a:extLst>
            <a:ext uri="{FF2B5EF4-FFF2-40B4-BE49-F238E27FC236}">
              <a16:creationId xmlns:a16="http://schemas.microsoft.com/office/drawing/2014/main" id="{0AEFCDF5-6949-48BC-A6F3-64EACB7DE946}"/>
            </a:ext>
          </a:extLst>
        </xdr:cNvPr>
        <xdr:cNvCxnSpPr/>
      </xdr:nvCxnSpPr>
      <xdr:spPr>
        <a:xfrm flipH="1" flipV="1">
          <a:off x="16764000" y="7477125"/>
          <a:ext cx="466725" cy="2381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17</xdr:col>
      <xdr:colOff>0</xdr:colOff>
      <xdr:row>63</xdr:row>
      <xdr:rowOff>26733</xdr:rowOff>
    </xdr:from>
    <xdr:to>
      <xdr:col>22</xdr:col>
      <xdr:colOff>579507</xdr:colOff>
      <xdr:row>87</xdr:row>
      <xdr:rowOff>47625</xdr:rowOff>
    </xdr:to>
    <xdr:pic>
      <xdr:nvPicPr>
        <xdr:cNvPr id="31" name="Picture 30">
          <a:extLst>
            <a:ext uri="{FF2B5EF4-FFF2-40B4-BE49-F238E27FC236}">
              <a16:creationId xmlns:a16="http://schemas.microsoft.com/office/drawing/2014/main" id="{89898047-93C2-465E-BC4E-C2B1F7FB4BA3}"/>
            </a:ext>
          </a:extLst>
        </xdr:cNvPr>
        <xdr:cNvPicPr>
          <a:picLocks noChangeAspect="1"/>
        </xdr:cNvPicPr>
      </xdr:nvPicPr>
      <xdr:blipFill>
        <a:blip xmlns:r="http://schemas.openxmlformats.org/officeDocument/2006/relationships" r:embed="rId6"/>
        <a:stretch>
          <a:fillRect/>
        </a:stretch>
      </xdr:blipFill>
      <xdr:spPr>
        <a:xfrm>
          <a:off x="10363200" y="12028233"/>
          <a:ext cx="3627507" cy="4592892"/>
        </a:xfrm>
        <a:prstGeom prst="rect">
          <a:avLst/>
        </a:prstGeom>
      </xdr:spPr>
    </xdr:pic>
    <xdr:clientData/>
  </xdr:twoCellAnchor>
  <xdr:twoCellAnchor editAs="oneCell">
    <xdr:from>
      <xdr:col>11</xdr:col>
      <xdr:colOff>0</xdr:colOff>
      <xdr:row>63</xdr:row>
      <xdr:rowOff>0</xdr:rowOff>
    </xdr:from>
    <xdr:to>
      <xdr:col>15</xdr:col>
      <xdr:colOff>585571</xdr:colOff>
      <xdr:row>87</xdr:row>
      <xdr:rowOff>19049</xdr:rowOff>
    </xdr:to>
    <xdr:pic>
      <xdr:nvPicPr>
        <xdr:cNvPr id="32" name="Picture 31">
          <a:extLst>
            <a:ext uri="{FF2B5EF4-FFF2-40B4-BE49-F238E27FC236}">
              <a16:creationId xmlns:a16="http://schemas.microsoft.com/office/drawing/2014/main" id="{DD7601C5-CD85-446B-B11E-100F84C2C724}"/>
            </a:ext>
          </a:extLst>
        </xdr:cNvPr>
        <xdr:cNvPicPr>
          <a:picLocks noChangeAspect="1"/>
        </xdr:cNvPicPr>
      </xdr:nvPicPr>
      <xdr:blipFill>
        <a:blip xmlns:r="http://schemas.openxmlformats.org/officeDocument/2006/relationships" r:embed="rId5"/>
        <a:stretch>
          <a:fillRect/>
        </a:stretch>
      </xdr:blipFill>
      <xdr:spPr>
        <a:xfrm>
          <a:off x="6705600" y="12001500"/>
          <a:ext cx="3023971" cy="4591049"/>
        </a:xfrm>
        <a:prstGeom prst="rect">
          <a:avLst/>
        </a:prstGeom>
      </xdr:spPr>
    </xdr:pic>
    <xdr:clientData/>
  </xdr:twoCellAnchor>
  <xdr:twoCellAnchor>
    <xdr:from>
      <xdr:col>22</xdr:col>
      <xdr:colOff>304800</xdr:colOff>
      <xdr:row>86</xdr:row>
      <xdr:rowOff>47625</xdr:rowOff>
    </xdr:from>
    <xdr:to>
      <xdr:col>23</xdr:col>
      <xdr:colOff>161925</xdr:colOff>
      <xdr:row>87</xdr:row>
      <xdr:rowOff>95250</xdr:rowOff>
    </xdr:to>
    <xdr:cxnSp macro="">
      <xdr:nvCxnSpPr>
        <xdr:cNvPr id="33" name="Straight Arrow Connector 32">
          <a:extLst>
            <a:ext uri="{FF2B5EF4-FFF2-40B4-BE49-F238E27FC236}">
              <a16:creationId xmlns:a16="http://schemas.microsoft.com/office/drawing/2014/main" id="{94AA0C80-815D-4CCF-A7CB-E1D69D2CC0B1}"/>
            </a:ext>
          </a:extLst>
        </xdr:cNvPr>
        <xdr:cNvCxnSpPr/>
      </xdr:nvCxnSpPr>
      <xdr:spPr>
        <a:xfrm flipH="1" flipV="1">
          <a:off x="16764000" y="7477125"/>
          <a:ext cx="466725" cy="2381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161925</xdr:colOff>
      <xdr:row>19</xdr:row>
      <xdr:rowOff>161925</xdr:rowOff>
    </xdr:from>
    <xdr:to>
      <xdr:col>30</xdr:col>
      <xdr:colOff>190501</xdr:colOff>
      <xdr:row>47</xdr:row>
      <xdr:rowOff>123825</xdr:rowOff>
    </xdr:to>
    <xdr:graphicFrame macro="">
      <xdr:nvGraphicFramePr>
        <xdr:cNvPr id="2" name="Chart 1">
          <a:extLst>
            <a:ext uri="{FF2B5EF4-FFF2-40B4-BE49-F238E27FC236}">
              <a16:creationId xmlns:a16="http://schemas.microsoft.com/office/drawing/2014/main" id="{83380CF7-6F62-4248-A7AE-9958F38B5E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AM75"/>
  <sheetViews>
    <sheetView topLeftCell="D1" workbookViewId="0">
      <selection activeCell="S45" sqref="S45"/>
    </sheetView>
  </sheetViews>
  <sheetFormatPr defaultRowHeight="14.4" x14ac:dyDescent="0.55000000000000004"/>
  <cols>
    <col min="2" max="2" width="12" customWidth="1"/>
    <col min="3" max="3" width="19.68359375" customWidth="1"/>
    <col min="19" max="19" width="10.41796875" customWidth="1"/>
    <col min="25" max="25" width="16" customWidth="1"/>
    <col min="26" max="26" width="14.41796875" customWidth="1"/>
    <col min="27" max="29" width="11.578125" bestFit="1" customWidth="1"/>
    <col min="30" max="30" width="16.578125" customWidth="1"/>
    <col min="31" max="31" width="10.578125" customWidth="1"/>
    <col min="32" max="32" width="12.83984375" customWidth="1"/>
    <col min="33" max="33" width="15.15625" customWidth="1"/>
    <col min="34" max="34" width="20.26171875" customWidth="1"/>
    <col min="35" max="35" width="13.15625" customWidth="1"/>
    <col min="36" max="36" width="11.83984375" customWidth="1"/>
    <col min="37" max="37" width="25.26171875" customWidth="1"/>
    <col min="38" max="38" width="19.26171875" customWidth="1"/>
  </cols>
  <sheetData>
    <row r="1" spans="1:26" x14ac:dyDescent="0.55000000000000004">
      <c r="A1" s="226" t="s">
        <v>1048</v>
      </c>
    </row>
    <row r="4" spans="1:26" ht="14.7" thickBot="1" x14ac:dyDescent="0.6"/>
    <row r="5" spans="1:26" ht="14.7" thickBot="1" x14ac:dyDescent="0.6">
      <c r="C5" t="s">
        <v>997</v>
      </c>
      <c r="F5" s="305" t="s">
        <v>1027</v>
      </c>
      <c r="G5" s="306"/>
      <c r="H5" s="306"/>
      <c r="I5" s="306"/>
      <c r="J5" s="306"/>
      <c r="K5" s="307"/>
      <c r="M5" s="308" t="s">
        <v>1047</v>
      </c>
      <c r="N5" s="309"/>
      <c r="O5" s="309"/>
      <c r="P5" s="309"/>
      <c r="Q5" s="310"/>
      <c r="R5" s="259"/>
      <c r="S5" s="302" t="s">
        <v>998</v>
      </c>
      <c r="T5" s="303"/>
      <c r="U5" s="303"/>
      <c r="V5" s="303"/>
      <c r="W5" s="303"/>
      <c r="X5" s="304"/>
      <c r="Y5" s="133"/>
      <c r="Z5" s="134"/>
    </row>
    <row r="6" spans="1:26" ht="14.7" thickBot="1" x14ac:dyDescent="0.6">
      <c r="B6" s="103" t="s">
        <v>989</v>
      </c>
      <c r="C6" s="103" t="s">
        <v>897</v>
      </c>
      <c r="F6" s="142" t="s">
        <v>989</v>
      </c>
      <c r="G6" s="143" t="s">
        <v>990</v>
      </c>
      <c r="H6" s="143" t="s">
        <v>991</v>
      </c>
      <c r="I6" s="143" t="s">
        <v>992</v>
      </c>
      <c r="J6" s="143" t="s">
        <v>993</v>
      </c>
      <c r="K6" s="138" t="s">
        <v>994</v>
      </c>
      <c r="M6" s="282" t="s">
        <v>989</v>
      </c>
      <c r="N6" s="277" t="s">
        <v>990</v>
      </c>
      <c r="O6" s="278" t="s">
        <v>991</v>
      </c>
      <c r="P6" s="278" t="s">
        <v>992</v>
      </c>
      <c r="Q6" s="279" t="s">
        <v>993</v>
      </c>
      <c r="R6" s="259"/>
      <c r="S6" s="282" t="s">
        <v>989</v>
      </c>
      <c r="T6" s="283" t="s">
        <v>990</v>
      </c>
      <c r="U6" s="278" t="s">
        <v>991</v>
      </c>
      <c r="V6" s="278" t="s">
        <v>992</v>
      </c>
      <c r="W6" s="278" t="s">
        <v>993</v>
      </c>
      <c r="X6" s="279" t="s">
        <v>999</v>
      </c>
      <c r="Y6" s="111" t="s">
        <v>1001</v>
      </c>
      <c r="Z6" s="135" t="s">
        <v>1010</v>
      </c>
    </row>
    <row r="7" spans="1:26" x14ac:dyDescent="0.55000000000000004">
      <c r="B7" s="104">
        <v>2004</v>
      </c>
      <c r="C7" s="104">
        <v>1060</v>
      </c>
      <c r="F7" s="139">
        <v>2004</v>
      </c>
      <c r="G7" s="233">
        <f>Z30</f>
        <v>186.63844011142061</v>
      </c>
      <c r="H7" s="233">
        <f>AE30</f>
        <v>662.16538583151396</v>
      </c>
      <c r="I7" s="233">
        <f>AI30</f>
        <v>219.26058626687646</v>
      </c>
      <c r="J7" s="233">
        <f>AL30</f>
        <v>-8.0644122098110458</v>
      </c>
      <c r="K7" s="141">
        <f t="shared" ref="K7:K24" si="0">SUM(G7:J7)</f>
        <v>1060</v>
      </c>
      <c r="M7" s="260">
        <v>2004</v>
      </c>
      <c r="N7" s="261">
        <f>G7/$K7</f>
        <v>0.17607400010511379</v>
      </c>
      <c r="O7" s="262">
        <f>H7/$K7</f>
        <v>0.62468432625614523</v>
      </c>
      <c r="P7" s="262">
        <f>I7/$K7</f>
        <v>0.20684960968573252</v>
      </c>
      <c r="Q7" s="263">
        <f>J7/$K7</f>
        <v>-7.607936046991553E-3</v>
      </c>
      <c r="R7" s="264"/>
      <c r="S7" s="280">
        <v>2004</v>
      </c>
      <c r="T7" s="262">
        <v>0.16425120772946861</v>
      </c>
      <c r="U7" s="262">
        <v>0.34621578099838968</v>
      </c>
      <c r="V7" s="262">
        <v>0.48631239935587761</v>
      </c>
      <c r="W7" s="262">
        <v>3.2206119162640902E-3</v>
      </c>
      <c r="X7" s="281">
        <f>SUM(T7:W7)</f>
        <v>1</v>
      </c>
      <c r="Y7" s="127">
        <f>J58</f>
        <v>1.5</v>
      </c>
      <c r="Z7" s="130" t="s">
        <v>1003</v>
      </c>
    </row>
    <row r="8" spans="1:26" x14ac:dyDescent="0.55000000000000004">
      <c r="B8" s="104">
        <v>2005</v>
      </c>
      <c r="C8" s="104">
        <v>2953</v>
      </c>
      <c r="F8" s="113">
        <v>2005</v>
      </c>
      <c r="G8" s="233">
        <f t="shared" ref="G8:G24" si="1">Z31</f>
        <v>1049.5532033426184</v>
      </c>
      <c r="H8" s="233">
        <f t="shared" ref="H8:H24" si="2">AE31</f>
        <v>1708.1221154859593</v>
      </c>
      <c r="I8" s="233">
        <f t="shared" ref="I8:I24" si="3">AI31</f>
        <v>194.13544371324068</v>
      </c>
      <c r="J8" s="233">
        <f t="shared" ref="J8:J24" si="4">AL31</f>
        <v>1.1892374581814931</v>
      </c>
      <c r="K8" s="136">
        <f t="shared" si="0"/>
        <v>2953</v>
      </c>
      <c r="M8" s="268">
        <v>2005</v>
      </c>
      <c r="N8" s="269">
        <f t="shared" ref="N8:N24" si="5">G8/$K8</f>
        <v>0.35541930353627443</v>
      </c>
      <c r="O8" s="266">
        <f t="shared" ref="O8:O24" si="6">H8/$K8</f>
        <v>0.57843620571823884</v>
      </c>
      <c r="P8" s="266">
        <f t="shared" ref="P8:P24" si="7">I8/$K8</f>
        <v>6.5741768951317531E-2</v>
      </c>
      <c r="Q8" s="270">
        <f t="shared" ref="Q8:Q24" si="8">J8/$K8</f>
        <v>4.0272179416914769E-4</v>
      </c>
      <c r="R8" s="264"/>
      <c r="S8" s="265">
        <v>2005</v>
      </c>
      <c r="T8" s="266">
        <v>0.52286585365853655</v>
      </c>
      <c r="U8" s="266">
        <v>0.35619918699186992</v>
      </c>
      <c r="V8" s="266">
        <v>0.11585365853658537</v>
      </c>
      <c r="W8" s="266">
        <v>5.08130081300813E-3</v>
      </c>
      <c r="X8" s="267">
        <f t="shared" ref="X8:X24" si="9">SUM(T8:W8)</f>
        <v>1</v>
      </c>
      <c r="Y8" s="128">
        <f t="shared" ref="Y8:Y24" si="10">J59</f>
        <v>2.1818181818181817</v>
      </c>
      <c r="Z8" s="131" t="s">
        <v>1005</v>
      </c>
    </row>
    <row r="9" spans="1:26" x14ac:dyDescent="0.55000000000000004">
      <c r="B9" s="104">
        <v>2006</v>
      </c>
      <c r="C9" s="104">
        <v>2194</v>
      </c>
      <c r="F9" s="113">
        <v>2006</v>
      </c>
      <c r="G9" s="233">
        <f t="shared" si="1"/>
        <v>714.2952646239554</v>
      </c>
      <c r="H9" s="233">
        <f t="shared" si="2"/>
        <v>1373.0913498456673</v>
      </c>
      <c r="I9" s="233">
        <f t="shared" si="3"/>
        <v>102.38935352857865</v>
      </c>
      <c r="J9" s="233">
        <f t="shared" si="4"/>
        <v>4.2240320017985269</v>
      </c>
      <c r="K9" s="136">
        <f t="shared" si="0"/>
        <v>2194</v>
      </c>
      <c r="M9" s="268">
        <v>2006</v>
      </c>
      <c r="N9" s="269">
        <f t="shared" si="5"/>
        <v>0.32556757731265057</v>
      </c>
      <c r="O9" s="266">
        <f t="shared" si="6"/>
        <v>0.62583926611014917</v>
      </c>
      <c r="P9" s="266">
        <f t="shared" si="7"/>
        <v>4.6667891307465202E-2</v>
      </c>
      <c r="Q9" s="270">
        <f t="shared" si="8"/>
        <v>1.9252652697349713E-3</v>
      </c>
      <c r="R9" s="264"/>
      <c r="S9" s="265">
        <v>2006</v>
      </c>
      <c r="T9" s="266">
        <v>0.34867503486750351</v>
      </c>
      <c r="U9" s="266">
        <v>0.48814504881450488</v>
      </c>
      <c r="V9" s="266">
        <v>0.16039051603905161</v>
      </c>
      <c r="W9" s="266">
        <v>1.3947001394700139E-3</v>
      </c>
      <c r="X9" s="267">
        <f t="shared" si="9"/>
        <v>0.99860529986052993</v>
      </c>
      <c r="Y9" s="128">
        <f t="shared" si="10"/>
        <v>1.5</v>
      </c>
      <c r="Z9" s="131" t="s">
        <v>1003</v>
      </c>
    </row>
    <row r="10" spans="1:26" x14ac:dyDescent="0.55000000000000004">
      <c r="B10" s="104">
        <v>2007</v>
      </c>
      <c r="C10" s="104">
        <v>544</v>
      </c>
      <c r="F10" s="113">
        <v>2007</v>
      </c>
      <c r="G10" s="233">
        <f t="shared" si="1"/>
        <v>178.57381615598885</v>
      </c>
      <c r="H10" s="233">
        <f t="shared" si="2"/>
        <v>375.41247710105642</v>
      </c>
      <c r="I10" s="233">
        <f t="shared" si="3"/>
        <v>-8.4258418228537053</v>
      </c>
      <c r="J10" s="233">
        <f t="shared" si="4"/>
        <v>-1.560451434191622</v>
      </c>
      <c r="K10" s="136">
        <f t="shared" si="0"/>
        <v>544</v>
      </c>
      <c r="M10" s="268">
        <v>2007</v>
      </c>
      <c r="N10" s="269">
        <f t="shared" si="5"/>
        <v>0.32826069146321479</v>
      </c>
      <c r="O10" s="266">
        <f t="shared" si="6"/>
        <v>0.69009646525929491</v>
      </c>
      <c r="P10" s="266">
        <f t="shared" si="7"/>
        <v>-1.5488679821422253E-2</v>
      </c>
      <c r="Q10" s="270">
        <f t="shared" si="8"/>
        <v>-2.8684769010875405E-3</v>
      </c>
      <c r="R10" s="264"/>
      <c r="S10" s="265">
        <v>2007</v>
      </c>
      <c r="T10" s="266">
        <v>0.51736111111111116</v>
      </c>
      <c r="U10" s="266">
        <v>0.3125</v>
      </c>
      <c r="V10" s="266">
        <v>0.1111111111111111</v>
      </c>
      <c r="W10" s="266">
        <v>2.0833333333333332E-2</v>
      </c>
      <c r="X10" s="267">
        <f t="shared" si="9"/>
        <v>0.96180555555555569</v>
      </c>
      <c r="Y10" s="128">
        <f t="shared" si="10"/>
        <v>3.7777777777777777</v>
      </c>
      <c r="Z10" s="131" t="s">
        <v>1004</v>
      </c>
    </row>
    <row r="11" spans="1:26" x14ac:dyDescent="0.55000000000000004">
      <c r="B11" s="104">
        <v>2008</v>
      </c>
      <c r="C11" s="104">
        <v>381</v>
      </c>
      <c r="F11" s="113">
        <v>2008</v>
      </c>
      <c r="G11" s="233">
        <f t="shared" si="1"/>
        <v>119.81727019498608</v>
      </c>
      <c r="H11" s="233">
        <f t="shared" si="2"/>
        <v>262.15775853848277</v>
      </c>
      <c r="I11" s="233">
        <f t="shared" si="3"/>
        <v>-0.30771140670355668</v>
      </c>
      <c r="J11" s="233">
        <f t="shared" si="4"/>
        <v>-0.66731732676528854</v>
      </c>
      <c r="K11" s="136">
        <f t="shared" si="0"/>
        <v>381</v>
      </c>
      <c r="M11" s="268">
        <v>2008</v>
      </c>
      <c r="N11" s="269">
        <f t="shared" si="5"/>
        <v>0.31448102413382173</v>
      </c>
      <c r="O11" s="266">
        <f t="shared" si="6"/>
        <v>0.68807810640021727</v>
      </c>
      <c r="P11" s="266">
        <f t="shared" si="7"/>
        <v>-8.0764148741090992E-4</v>
      </c>
      <c r="Q11" s="270">
        <f t="shared" si="8"/>
        <v>-1.751489046628054E-3</v>
      </c>
      <c r="R11" s="264"/>
      <c r="S11" s="265">
        <v>2008</v>
      </c>
      <c r="T11" s="266">
        <v>0.51247165532879824</v>
      </c>
      <c r="U11" s="266">
        <v>0.40816326530612246</v>
      </c>
      <c r="V11" s="266">
        <v>7.7097505668934238E-2</v>
      </c>
      <c r="W11" s="266">
        <v>2.2675736961451248E-3</v>
      </c>
      <c r="X11" s="267">
        <f t="shared" si="9"/>
        <v>1</v>
      </c>
      <c r="Y11" s="128">
        <f t="shared" si="10"/>
        <v>2.1428571428571428</v>
      </c>
      <c r="Z11" s="131" t="s">
        <v>1005</v>
      </c>
    </row>
    <row r="12" spans="1:26" x14ac:dyDescent="0.55000000000000004">
      <c r="B12" s="104">
        <v>2009</v>
      </c>
      <c r="C12" s="104">
        <v>550</v>
      </c>
      <c r="F12" s="113">
        <v>2009</v>
      </c>
      <c r="G12" s="233">
        <f t="shared" si="1"/>
        <v>258.06796657381619</v>
      </c>
      <c r="H12" s="233">
        <f t="shared" si="2"/>
        <v>269.55614243770231</v>
      </c>
      <c r="I12" s="233">
        <f t="shared" si="3"/>
        <v>26.367138327351046</v>
      </c>
      <c r="J12" s="233">
        <f t="shared" si="4"/>
        <v>-3.9912473388695222</v>
      </c>
      <c r="K12" s="136">
        <f t="shared" si="0"/>
        <v>550.00000000000011</v>
      </c>
      <c r="M12" s="268">
        <v>2009</v>
      </c>
      <c r="N12" s="269">
        <f t="shared" si="5"/>
        <v>0.4692144846796657</v>
      </c>
      <c r="O12" s="266">
        <f t="shared" si="6"/>
        <v>0.49010207715945864</v>
      </c>
      <c r="P12" s="266">
        <f t="shared" si="7"/>
        <v>4.7940251504274618E-2</v>
      </c>
      <c r="Q12" s="270">
        <f t="shared" si="8"/>
        <v>-7.2568133433991294E-3</v>
      </c>
      <c r="R12" s="264"/>
      <c r="S12" s="265">
        <v>2009</v>
      </c>
      <c r="T12" s="266">
        <v>0.16279069767441862</v>
      </c>
      <c r="U12" s="266">
        <v>0.83720930232558144</v>
      </c>
      <c r="V12" s="266">
        <v>0</v>
      </c>
      <c r="W12" s="266">
        <v>0</v>
      </c>
      <c r="X12" s="267">
        <f t="shared" si="9"/>
        <v>1</v>
      </c>
      <c r="Y12" s="128">
        <f t="shared" si="10"/>
        <v>1.25</v>
      </c>
      <c r="Z12" s="131" t="s">
        <v>1006</v>
      </c>
    </row>
    <row r="13" spans="1:26" x14ac:dyDescent="0.55000000000000004">
      <c r="B13" s="104">
        <v>2010</v>
      </c>
      <c r="C13" s="104">
        <v>361</v>
      </c>
      <c r="F13" s="113">
        <v>2010</v>
      </c>
      <c r="G13" s="233">
        <f t="shared" si="1"/>
        <v>167.05292479108635</v>
      </c>
      <c r="H13" s="233">
        <f t="shared" si="2"/>
        <v>159.88888805239779</v>
      </c>
      <c r="I13" s="233">
        <f t="shared" si="3"/>
        <v>35.133396505693291</v>
      </c>
      <c r="J13" s="233">
        <f t="shared" si="4"/>
        <v>-1.0752093491774426</v>
      </c>
      <c r="K13" s="136">
        <f t="shared" si="0"/>
        <v>361</v>
      </c>
      <c r="M13" s="268">
        <v>2010</v>
      </c>
      <c r="N13" s="269">
        <f t="shared" si="5"/>
        <v>0.46275048418583475</v>
      </c>
      <c r="O13" s="266">
        <f t="shared" si="6"/>
        <v>0.44290550707035398</v>
      </c>
      <c r="P13" s="266">
        <f t="shared" si="7"/>
        <v>9.7322427993610225E-2</v>
      </c>
      <c r="Q13" s="270">
        <f t="shared" si="8"/>
        <v>-2.97841924979901E-3</v>
      </c>
      <c r="R13" s="264"/>
      <c r="S13" s="265">
        <v>2010</v>
      </c>
      <c r="T13" s="266">
        <v>0.47982062780269058</v>
      </c>
      <c r="U13" s="266">
        <v>0.47982062780269058</v>
      </c>
      <c r="V13" s="266">
        <v>4.0358744394618833E-2</v>
      </c>
      <c r="W13" s="266">
        <v>0</v>
      </c>
      <c r="X13" s="267">
        <f t="shared" si="9"/>
        <v>1</v>
      </c>
      <c r="Y13" s="128">
        <f t="shared" si="10"/>
        <v>1.9166666666666667</v>
      </c>
      <c r="Z13" s="131" t="s">
        <v>1005</v>
      </c>
    </row>
    <row r="14" spans="1:26" x14ac:dyDescent="0.55000000000000004">
      <c r="B14" s="104">
        <v>2011</v>
      </c>
      <c r="C14" s="104">
        <v>165</v>
      </c>
      <c r="F14" s="113">
        <v>2011</v>
      </c>
      <c r="G14" s="233">
        <f t="shared" si="1"/>
        <v>79.494150417827299</v>
      </c>
      <c r="H14" s="233">
        <f t="shared" si="2"/>
        <v>85.695917588898084</v>
      </c>
      <c r="I14" s="233">
        <f t="shared" si="3"/>
        <v>0.81085918626562226</v>
      </c>
      <c r="J14" s="233">
        <f t="shared" si="4"/>
        <v>-1.0009271929910066</v>
      </c>
      <c r="K14" s="136">
        <f t="shared" si="0"/>
        <v>164.99999999999997</v>
      </c>
      <c r="M14" s="268">
        <v>2011</v>
      </c>
      <c r="N14" s="269">
        <f t="shared" si="5"/>
        <v>0.48178272980501402</v>
      </c>
      <c r="O14" s="266">
        <f t="shared" si="6"/>
        <v>0.51936919750847332</v>
      </c>
      <c r="P14" s="266">
        <f t="shared" si="7"/>
        <v>4.9142980985795301E-3</v>
      </c>
      <c r="Q14" s="270">
        <f t="shared" si="8"/>
        <v>-6.0662254120667078E-3</v>
      </c>
      <c r="R14" s="264"/>
      <c r="S14" s="265">
        <v>2011</v>
      </c>
      <c r="T14" s="266">
        <v>5.5555555555555552E-2</v>
      </c>
      <c r="U14" s="266">
        <v>0.72222222222222221</v>
      </c>
      <c r="V14" s="266">
        <v>0.22222222222222221</v>
      </c>
      <c r="W14" s="266">
        <v>0</v>
      </c>
      <c r="X14" s="267">
        <f t="shared" si="9"/>
        <v>1</v>
      </c>
      <c r="Y14" s="128">
        <f t="shared" si="10"/>
        <v>1.7222222222222223</v>
      </c>
      <c r="Z14" s="131" t="s">
        <v>1003</v>
      </c>
    </row>
    <row r="15" spans="1:26" x14ac:dyDescent="0.55000000000000004">
      <c r="B15" s="104">
        <v>2012</v>
      </c>
      <c r="C15" s="104">
        <v>595</v>
      </c>
      <c r="F15" s="113">
        <v>2012</v>
      </c>
      <c r="G15" s="233">
        <f t="shared" si="1"/>
        <v>398.62284122562676</v>
      </c>
      <c r="H15" s="233">
        <f t="shared" si="2"/>
        <v>198.18573063314011</v>
      </c>
      <c r="I15" s="233">
        <f t="shared" si="3"/>
        <v>0.99509758428978645</v>
      </c>
      <c r="J15" s="233">
        <f t="shared" si="4"/>
        <v>-2.8036694430566302</v>
      </c>
      <c r="K15" s="136">
        <f t="shared" si="0"/>
        <v>595</v>
      </c>
      <c r="M15" s="268">
        <v>2012</v>
      </c>
      <c r="N15" s="269">
        <f t="shared" si="5"/>
        <v>0.66995435500105338</v>
      </c>
      <c r="O15" s="266">
        <f t="shared" si="6"/>
        <v>0.3330852615683027</v>
      </c>
      <c r="P15" s="266">
        <f t="shared" si="7"/>
        <v>1.6724329147727503E-3</v>
      </c>
      <c r="Q15" s="270">
        <f t="shared" si="8"/>
        <v>-4.7120494841287903E-3</v>
      </c>
      <c r="R15" s="264"/>
      <c r="S15" s="265">
        <v>2012</v>
      </c>
      <c r="T15" s="266">
        <v>0.66283524904214564</v>
      </c>
      <c r="U15" s="266">
        <v>0.33333333333333331</v>
      </c>
      <c r="V15" s="266">
        <v>3.8314176245210726E-3</v>
      </c>
      <c r="W15" s="266">
        <v>0</v>
      </c>
      <c r="X15" s="267">
        <f t="shared" si="9"/>
        <v>1</v>
      </c>
      <c r="Y15" s="128">
        <f t="shared" si="10"/>
        <v>2.7916666666666665</v>
      </c>
      <c r="Z15" s="131" t="s">
        <v>1008</v>
      </c>
    </row>
    <row r="16" spans="1:26" x14ac:dyDescent="0.55000000000000004">
      <c r="B16" s="104">
        <v>2013</v>
      </c>
      <c r="C16" s="104">
        <v>1029</v>
      </c>
      <c r="F16" s="113">
        <v>2013</v>
      </c>
      <c r="G16" s="233">
        <f t="shared" si="1"/>
        <v>716.59944289693601</v>
      </c>
      <c r="H16" s="233">
        <f t="shared" si="2"/>
        <v>294.13696855630002</v>
      </c>
      <c r="I16" s="233">
        <f t="shared" si="3"/>
        <v>21.416227725227468</v>
      </c>
      <c r="J16" s="233">
        <f t="shared" si="4"/>
        <v>-3.152639178463438</v>
      </c>
      <c r="K16" s="136">
        <f t="shared" si="0"/>
        <v>1029</v>
      </c>
      <c r="M16" s="268">
        <v>2013</v>
      </c>
      <c r="N16" s="269">
        <f t="shared" si="5"/>
        <v>0.69640373459371818</v>
      </c>
      <c r="O16" s="266">
        <f t="shared" si="6"/>
        <v>0.2858473941266278</v>
      </c>
      <c r="P16" s="266">
        <f t="shared" si="7"/>
        <v>2.0812660568734178E-2</v>
      </c>
      <c r="Q16" s="270">
        <f t="shared" si="8"/>
        <v>-3.0637892890801148E-3</v>
      </c>
      <c r="R16" s="264"/>
      <c r="S16" s="265">
        <v>2013</v>
      </c>
      <c r="T16" s="266">
        <v>0.75922671353251314</v>
      </c>
      <c r="U16" s="266">
        <v>0.22495606326889278</v>
      </c>
      <c r="V16" s="266">
        <v>1.4059753954305799E-2</v>
      </c>
      <c r="W16" s="266">
        <v>0</v>
      </c>
      <c r="X16" s="267">
        <f t="shared" si="9"/>
        <v>0.99824253075571179</v>
      </c>
      <c r="Y16" s="128">
        <f t="shared" si="10"/>
        <v>2.7</v>
      </c>
      <c r="Z16" s="131" t="s">
        <v>1009</v>
      </c>
    </row>
    <row r="17" spans="1:39" x14ac:dyDescent="0.55000000000000004">
      <c r="B17" s="104">
        <v>2014</v>
      </c>
      <c r="C17" s="104">
        <v>413</v>
      </c>
      <c r="F17" s="113">
        <v>2014</v>
      </c>
      <c r="G17" s="233">
        <f t="shared" si="1"/>
        <v>337.56211699164345</v>
      </c>
      <c r="H17" s="233">
        <f t="shared" si="2"/>
        <v>69.852060026600412</v>
      </c>
      <c r="I17" s="233">
        <f t="shared" si="3"/>
        <v>7.2903942078315325</v>
      </c>
      <c r="J17" s="233">
        <f t="shared" si="4"/>
        <v>-1.7045712260754042</v>
      </c>
      <c r="K17" s="136">
        <f t="shared" si="0"/>
        <v>413</v>
      </c>
      <c r="M17" s="268">
        <v>2014</v>
      </c>
      <c r="N17" s="269">
        <f t="shared" si="5"/>
        <v>0.81734168763109794</v>
      </c>
      <c r="O17" s="266">
        <f t="shared" si="6"/>
        <v>0.16913331725569108</v>
      </c>
      <c r="P17" s="266">
        <f t="shared" si="7"/>
        <v>1.7652286217509763E-2</v>
      </c>
      <c r="Q17" s="270">
        <f t="shared" si="8"/>
        <v>-4.1272911042987996E-3</v>
      </c>
      <c r="R17" s="264"/>
      <c r="S17" s="265">
        <v>2014</v>
      </c>
      <c r="T17" s="266">
        <v>0.55905511811023623</v>
      </c>
      <c r="U17" s="266">
        <v>0.37007874015748032</v>
      </c>
      <c r="V17" s="266">
        <v>7.0866141732283464E-2</v>
      </c>
      <c r="W17" s="266">
        <v>0</v>
      </c>
      <c r="X17" s="267">
        <f t="shared" si="9"/>
        <v>1</v>
      </c>
      <c r="Y17" s="128">
        <f t="shared" si="10"/>
        <v>1.875</v>
      </c>
      <c r="Z17" s="131" t="s">
        <v>1005</v>
      </c>
    </row>
    <row r="18" spans="1:39" x14ac:dyDescent="0.55000000000000004">
      <c r="B18" s="104">
        <v>2015</v>
      </c>
      <c r="C18" s="104">
        <v>391</v>
      </c>
      <c r="F18" s="113">
        <v>2015</v>
      </c>
      <c r="G18" s="233">
        <f t="shared" si="1"/>
        <v>267.28467966573817</v>
      </c>
      <c r="H18" s="233">
        <f t="shared" si="2"/>
        <v>126.7494280910437</v>
      </c>
      <c r="I18" s="233">
        <f t="shared" si="3"/>
        <v>-3.3489670005648757</v>
      </c>
      <c r="J18" s="233">
        <f t="shared" si="4"/>
        <v>0.31485924378302194</v>
      </c>
      <c r="K18" s="136">
        <f t="shared" si="0"/>
        <v>391</v>
      </c>
      <c r="M18" s="268">
        <v>2015</v>
      </c>
      <c r="N18" s="269">
        <f t="shared" si="5"/>
        <v>0.68359253111441987</v>
      </c>
      <c r="O18" s="266">
        <f t="shared" si="6"/>
        <v>0.3241673352712115</v>
      </c>
      <c r="P18" s="266">
        <f t="shared" si="7"/>
        <v>-8.5651329937720608E-3</v>
      </c>
      <c r="Q18" s="270">
        <f t="shared" si="8"/>
        <v>8.0526660814072106E-4</v>
      </c>
      <c r="R18" s="264"/>
      <c r="S18" s="265">
        <v>2015</v>
      </c>
      <c r="T18" s="266">
        <v>0.37755102040816324</v>
      </c>
      <c r="U18" s="266">
        <v>0.61224489795918369</v>
      </c>
      <c r="V18" s="266">
        <v>1.020408163265306E-2</v>
      </c>
      <c r="W18" s="266">
        <v>0</v>
      </c>
      <c r="X18" s="267">
        <f t="shared" si="9"/>
        <v>1</v>
      </c>
      <c r="Y18" s="128">
        <f t="shared" si="10"/>
        <v>2.8</v>
      </c>
      <c r="Z18" s="131" t="s">
        <v>1008</v>
      </c>
    </row>
    <row r="19" spans="1:39" x14ac:dyDescent="0.55000000000000004">
      <c r="B19" s="104">
        <v>2016</v>
      </c>
      <c r="C19" s="104">
        <v>127</v>
      </c>
      <c r="F19" s="113">
        <v>2016</v>
      </c>
      <c r="G19" s="233">
        <f t="shared" si="1"/>
        <v>51.844011142061284</v>
      </c>
      <c r="H19" s="233">
        <f t="shared" si="2"/>
        <v>82.159303872117235</v>
      </c>
      <c r="I19" s="233">
        <f t="shared" si="3"/>
        <v>-7.3848200648909685</v>
      </c>
      <c r="J19" s="233">
        <f t="shared" si="4"/>
        <v>0.381505050712445</v>
      </c>
      <c r="K19" s="136">
        <f t="shared" si="0"/>
        <v>127</v>
      </c>
      <c r="M19" s="268">
        <v>2016</v>
      </c>
      <c r="N19" s="269">
        <f t="shared" si="5"/>
        <v>0.40822056017371089</v>
      </c>
      <c r="O19" s="266">
        <f t="shared" si="6"/>
        <v>0.6469236525363562</v>
      </c>
      <c r="P19" s="266">
        <f t="shared" si="7"/>
        <v>-5.8148189487330464E-2</v>
      </c>
      <c r="Q19" s="270">
        <f t="shared" si="8"/>
        <v>3.0039767772633463E-3</v>
      </c>
      <c r="R19" s="264"/>
      <c r="S19" s="265">
        <v>2016</v>
      </c>
      <c r="T19" s="266">
        <v>0</v>
      </c>
      <c r="U19" s="266">
        <v>0.66666666666666663</v>
      </c>
      <c r="V19" s="266">
        <v>0.33333333333333331</v>
      </c>
      <c r="W19" s="266">
        <v>0</v>
      </c>
      <c r="X19" s="267">
        <f t="shared" si="9"/>
        <v>1</v>
      </c>
      <c r="Y19" s="128">
        <f t="shared" si="10"/>
        <v>1.25</v>
      </c>
      <c r="Z19" s="131" t="s">
        <v>1006</v>
      </c>
    </row>
    <row r="20" spans="1:39" x14ac:dyDescent="0.55000000000000004">
      <c r="B20" s="104">
        <v>2017</v>
      </c>
      <c r="C20" s="104">
        <v>59</v>
      </c>
      <c r="F20" s="113">
        <v>2017</v>
      </c>
      <c r="G20" s="233">
        <f t="shared" si="1"/>
        <v>10.368802228412257</v>
      </c>
      <c r="H20" s="233">
        <f t="shared" si="2"/>
        <v>37.001230143792817</v>
      </c>
      <c r="I20" s="233">
        <f t="shared" si="3"/>
        <v>9.3141510690459768</v>
      </c>
      <c r="J20" s="233">
        <f t="shared" si="4"/>
        <v>2.3158165587489465</v>
      </c>
      <c r="K20" s="136">
        <f t="shared" si="0"/>
        <v>59</v>
      </c>
      <c r="M20" s="268">
        <v>2017</v>
      </c>
      <c r="N20" s="269">
        <f t="shared" si="5"/>
        <v>0.1757424106510552</v>
      </c>
      <c r="O20" s="266">
        <f t="shared" si="6"/>
        <v>0.62713949396259017</v>
      </c>
      <c r="P20" s="266">
        <f t="shared" si="7"/>
        <v>0.1578669672719657</v>
      </c>
      <c r="Q20" s="270">
        <f t="shared" si="8"/>
        <v>3.9251128114388925E-2</v>
      </c>
      <c r="R20" s="264"/>
      <c r="S20" s="265">
        <v>2017</v>
      </c>
      <c r="T20" s="266">
        <v>0</v>
      </c>
      <c r="U20" s="266">
        <v>0.88461538461538458</v>
      </c>
      <c r="V20" s="266">
        <v>0.11538461538461539</v>
      </c>
      <c r="W20" s="266">
        <v>0</v>
      </c>
      <c r="X20" s="267">
        <f t="shared" si="9"/>
        <v>1</v>
      </c>
      <c r="Y20" s="128">
        <f t="shared" si="10"/>
        <v>1.75</v>
      </c>
      <c r="Z20" s="131" t="s">
        <v>1005</v>
      </c>
    </row>
    <row r="21" spans="1:39" x14ac:dyDescent="0.55000000000000004">
      <c r="B21" s="104">
        <v>2018</v>
      </c>
      <c r="C21" s="104">
        <v>404</v>
      </c>
      <c r="F21" s="113">
        <v>2018</v>
      </c>
      <c r="G21" s="233">
        <f t="shared" si="1"/>
        <v>131.33816155988859</v>
      </c>
      <c r="H21" s="233">
        <f t="shared" si="2"/>
        <v>264.27414037993424</v>
      </c>
      <c r="I21" s="233">
        <f t="shared" si="3"/>
        <v>9.4391431344786696</v>
      </c>
      <c r="J21" s="233">
        <f t="shared" si="4"/>
        <v>-1.0514450743014943</v>
      </c>
      <c r="K21" s="136">
        <f t="shared" si="0"/>
        <v>404</v>
      </c>
      <c r="M21" s="268">
        <v>2018</v>
      </c>
      <c r="N21" s="269">
        <f t="shared" si="5"/>
        <v>0.32509445930665493</v>
      </c>
      <c r="O21" s="266">
        <f t="shared" si="6"/>
        <v>0.65414391183152043</v>
      </c>
      <c r="P21" s="266">
        <f t="shared" si="7"/>
        <v>2.3364215679402646E-2</v>
      </c>
      <c r="Q21" s="270">
        <f t="shared" si="8"/>
        <v>-2.6025868175779559E-3</v>
      </c>
      <c r="R21" s="264"/>
      <c r="S21" s="265">
        <v>2018</v>
      </c>
      <c r="T21" s="266">
        <v>0.27272727272727271</v>
      </c>
      <c r="U21" s="266">
        <v>0.65656565656565657</v>
      </c>
      <c r="V21" s="266">
        <v>7.0000000000000007E-2</v>
      </c>
      <c r="W21" s="266">
        <v>0</v>
      </c>
      <c r="X21" s="267">
        <f t="shared" si="9"/>
        <v>0.99929292929292934</v>
      </c>
      <c r="Y21" s="128">
        <f t="shared" si="10"/>
        <v>3.75</v>
      </c>
      <c r="Z21" s="131" t="s">
        <v>1004</v>
      </c>
    </row>
    <row r="22" spans="1:39" x14ac:dyDescent="0.55000000000000004">
      <c r="B22" s="104">
        <v>2019</v>
      </c>
      <c r="C22" s="104">
        <v>1083</v>
      </c>
      <c r="F22" s="113">
        <v>2019</v>
      </c>
      <c r="G22" s="233">
        <f t="shared" si="1"/>
        <v>591.0217270194986</v>
      </c>
      <c r="H22" s="233">
        <f t="shared" si="2"/>
        <v>382.5286767547492</v>
      </c>
      <c r="I22" s="233">
        <f t="shared" si="3"/>
        <v>97.74281573546196</v>
      </c>
      <c r="J22" s="233">
        <f t="shared" si="4"/>
        <v>11.706780490290241</v>
      </c>
      <c r="K22" s="136">
        <f t="shared" si="0"/>
        <v>1083</v>
      </c>
      <c r="M22" s="268">
        <v>2019</v>
      </c>
      <c r="N22" s="269">
        <f t="shared" si="5"/>
        <v>0.54572643307432922</v>
      </c>
      <c r="O22" s="266">
        <f t="shared" si="6"/>
        <v>0.35321207456578874</v>
      </c>
      <c r="P22" s="266">
        <f t="shared" si="7"/>
        <v>9.025190741963246E-2</v>
      </c>
      <c r="Q22" s="270">
        <f t="shared" si="8"/>
        <v>1.080958494024953E-2</v>
      </c>
      <c r="R22" s="264"/>
      <c r="S22" s="265">
        <v>2019</v>
      </c>
      <c r="T22" s="266">
        <v>1.7475728155339806E-2</v>
      </c>
      <c r="U22" s="266">
        <v>0.49708737864077668</v>
      </c>
      <c r="V22" s="266">
        <v>0.38640776699029128</v>
      </c>
      <c r="W22" s="266">
        <v>9.7087378640776698E-2</v>
      </c>
      <c r="X22" s="267">
        <f t="shared" si="9"/>
        <v>0.99805825242718438</v>
      </c>
      <c r="Y22" s="128">
        <f t="shared" si="10"/>
        <v>1.9230769230769231</v>
      </c>
      <c r="Z22" s="131" t="s">
        <v>1005</v>
      </c>
    </row>
    <row r="23" spans="1:39" x14ac:dyDescent="0.55000000000000004">
      <c r="B23" s="104">
        <v>2020</v>
      </c>
      <c r="C23" s="104">
        <v>1575</v>
      </c>
      <c r="F23" s="113">
        <v>2020</v>
      </c>
      <c r="G23" s="233">
        <f t="shared" si="1"/>
        <v>887.10863509749311</v>
      </c>
      <c r="H23" s="233">
        <f t="shared" si="2"/>
        <v>614.20194233230438</v>
      </c>
      <c r="I23" s="233">
        <f t="shared" si="3"/>
        <v>76.059374386241956</v>
      </c>
      <c r="J23" s="233">
        <f t="shared" si="4"/>
        <v>-2.3699518160394337</v>
      </c>
      <c r="K23" s="136">
        <f t="shared" si="0"/>
        <v>1574.9999999999998</v>
      </c>
      <c r="M23" s="268">
        <v>2020</v>
      </c>
      <c r="N23" s="269">
        <f t="shared" si="5"/>
        <v>0.56324357783967827</v>
      </c>
      <c r="O23" s="266">
        <f t="shared" si="6"/>
        <v>0.38996948719511393</v>
      </c>
      <c r="P23" s="266">
        <f t="shared" si="7"/>
        <v>4.8291666276979027E-2</v>
      </c>
      <c r="Q23" s="270">
        <f t="shared" si="8"/>
        <v>-1.5047313117710693E-3</v>
      </c>
      <c r="R23" s="264"/>
      <c r="S23" s="265">
        <v>2020</v>
      </c>
      <c r="T23" s="266">
        <v>0.4663951120162933</v>
      </c>
      <c r="U23" s="266">
        <v>0.46028513238289204</v>
      </c>
      <c r="V23" s="266">
        <v>7.3319755600814662E-2</v>
      </c>
      <c r="W23" s="266">
        <v>0</v>
      </c>
      <c r="X23" s="267">
        <f t="shared" si="9"/>
        <v>1</v>
      </c>
      <c r="Y23" s="128">
        <f t="shared" si="10"/>
        <v>3.9090909090909092</v>
      </c>
      <c r="Z23" s="131" t="s">
        <v>1004</v>
      </c>
    </row>
    <row r="24" spans="1:39" ht="14.7" thickBot="1" x14ac:dyDescent="0.6">
      <c r="A24" s="258" t="s">
        <v>996</v>
      </c>
      <c r="B24" s="284">
        <v>2021</v>
      </c>
      <c r="C24" s="106">
        <v>1590</v>
      </c>
      <c r="F24" s="114">
        <v>2021</v>
      </c>
      <c r="G24" s="257">
        <f t="shared" si="1"/>
        <v>1059.9220055710307</v>
      </c>
      <c r="H24" s="257">
        <f t="shared" si="2"/>
        <v>473.67920148560813</v>
      </c>
      <c r="I24" s="257">
        <f t="shared" si="3"/>
        <v>61.399551350424979</v>
      </c>
      <c r="J24" s="257">
        <f t="shared" si="4"/>
        <v>-5.0007584070638007</v>
      </c>
      <c r="K24" s="138">
        <f t="shared" si="0"/>
        <v>1590</v>
      </c>
      <c r="M24" s="271">
        <v>2021</v>
      </c>
      <c r="N24" s="272">
        <f t="shared" si="5"/>
        <v>0.66661761356668592</v>
      </c>
      <c r="O24" s="273">
        <f t="shared" si="6"/>
        <v>0.29791144747522524</v>
      </c>
      <c r="P24" s="273">
        <f t="shared" si="7"/>
        <v>3.8616070031713821E-2</v>
      </c>
      <c r="Q24" s="274">
        <f t="shared" si="8"/>
        <v>-3.1451310736250321E-3</v>
      </c>
      <c r="R24" s="264"/>
      <c r="S24" s="275">
        <v>2021</v>
      </c>
      <c r="T24" s="273">
        <v>0.5726643598615917</v>
      </c>
      <c r="U24" s="273">
        <v>0.42560553633217996</v>
      </c>
      <c r="V24" s="273">
        <v>1.7301038062283738E-3</v>
      </c>
      <c r="W24" s="273">
        <v>0</v>
      </c>
      <c r="X24" s="276">
        <f t="shared" si="9"/>
        <v>1</v>
      </c>
      <c r="Y24" s="129">
        <f t="shared" si="10"/>
        <v>2.1538461538461537</v>
      </c>
      <c r="Z24" s="132" t="s">
        <v>1005</v>
      </c>
    </row>
    <row r="25" spans="1:39" x14ac:dyDescent="0.55000000000000004">
      <c r="X25" s="112" t="s">
        <v>1000</v>
      </c>
    </row>
    <row r="26" spans="1:39" ht="14.7" thickBot="1" x14ac:dyDescent="0.6">
      <c r="A26" t="s">
        <v>995</v>
      </c>
    </row>
    <row r="27" spans="1:39" ht="14.7" thickBot="1" x14ac:dyDescent="0.6">
      <c r="S27" s="292" t="s">
        <v>1051</v>
      </c>
      <c r="T27" s="293"/>
      <c r="U27" s="293"/>
      <c r="V27" s="293"/>
      <c r="W27" s="294"/>
    </row>
    <row r="28" spans="1:39" ht="14.7" thickBot="1" x14ac:dyDescent="0.6">
      <c r="F28" s="305" t="s">
        <v>1025</v>
      </c>
      <c r="G28" s="306"/>
      <c r="H28" s="306"/>
      <c r="I28" s="306"/>
      <c r="J28" s="306"/>
      <c r="K28" s="307"/>
      <c r="M28" s="311" t="s">
        <v>1026</v>
      </c>
      <c r="N28" s="312"/>
      <c r="O28" s="312"/>
      <c r="P28" s="312"/>
      <c r="Q28" s="313"/>
      <c r="S28" s="314" t="s">
        <v>1049</v>
      </c>
      <c r="T28" s="315"/>
      <c r="U28" s="315"/>
      <c r="V28" s="315"/>
      <c r="W28" s="316"/>
      <c r="Y28" s="311" t="s">
        <v>1046</v>
      </c>
      <c r="Z28" s="312"/>
      <c r="AA28" s="312"/>
      <c r="AB28" s="312"/>
      <c r="AC28" s="312"/>
      <c r="AD28" s="312"/>
      <c r="AE28" s="312"/>
      <c r="AF28" s="312"/>
      <c r="AG28" s="312"/>
      <c r="AH28" s="312"/>
      <c r="AI28" s="312"/>
      <c r="AJ28" s="312"/>
      <c r="AK28" s="312"/>
      <c r="AL28" s="312"/>
      <c r="AM28" s="313"/>
    </row>
    <row r="29" spans="1:39" ht="14.7" thickBot="1" x14ac:dyDescent="0.6">
      <c r="F29" s="142" t="s">
        <v>989</v>
      </c>
      <c r="G29" s="143" t="s">
        <v>990</v>
      </c>
      <c r="H29" s="143" t="s">
        <v>991</v>
      </c>
      <c r="I29" s="143" t="s">
        <v>992</v>
      </c>
      <c r="J29" s="143" t="s">
        <v>993</v>
      </c>
      <c r="K29" s="138" t="s">
        <v>994</v>
      </c>
      <c r="M29" s="142" t="s">
        <v>989</v>
      </c>
      <c r="N29" s="148" t="s">
        <v>990</v>
      </c>
      <c r="O29" s="148" t="s">
        <v>991</v>
      </c>
      <c r="P29" s="148" t="s">
        <v>992</v>
      </c>
      <c r="Q29" s="149" t="s">
        <v>993</v>
      </c>
      <c r="S29" s="167" t="s">
        <v>1014</v>
      </c>
      <c r="T29" s="299" t="s">
        <v>1012</v>
      </c>
      <c r="U29" s="300"/>
      <c r="V29" s="300"/>
      <c r="W29" s="301"/>
      <c r="Y29" s="142" t="s">
        <v>989</v>
      </c>
      <c r="Z29" s="242" t="s">
        <v>1039</v>
      </c>
      <c r="AA29" s="143" t="s">
        <v>1035</v>
      </c>
      <c r="AB29" s="143" t="s">
        <v>1036</v>
      </c>
      <c r="AC29" s="143" t="s">
        <v>1037</v>
      </c>
      <c r="AD29" s="143" t="s">
        <v>1038</v>
      </c>
      <c r="AE29" s="242" t="s">
        <v>1040</v>
      </c>
      <c r="AF29" s="143" t="s">
        <v>1033</v>
      </c>
      <c r="AG29" s="143" t="s">
        <v>1034</v>
      </c>
      <c r="AH29" s="143" t="s">
        <v>1042</v>
      </c>
      <c r="AI29" s="242" t="s">
        <v>1041</v>
      </c>
      <c r="AJ29" s="143" t="s">
        <v>1043</v>
      </c>
      <c r="AK29" s="143" t="s">
        <v>1044</v>
      </c>
      <c r="AL29" s="242" t="s">
        <v>1045</v>
      </c>
      <c r="AM29" s="149" t="s">
        <v>994</v>
      </c>
    </row>
    <row r="30" spans="1:39" ht="14.7" thickBot="1" x14ac:dyDescent="0.6">
      <c r="F30" s="139">
        <v>2004</v>
      </c>
      <c r="G30" s="140">
        <v>162</v>
      </c>
      <c r="H30" s="140">
        <v>537</v>
      </c>
      <c r="I30" s="140">
        <v>355</v>
      </c>
      <c r="J30" s="140">
        <v>6</v>
      </c>
      <c r="K30" s="234">
        <f t="shared" ref="K30:K47" si="11">SUM(G30:J30)</f>
        <v>1060</v>
      </c>
      <c r="M30" s="150">
        <v>2004</v>
      </c>
      <c r="N30" s="144">
        <f>G30/$K30</f>
        <v>0.15283018867924528</v>
      </c>
      <c r="O30" s="145">
        <f>H30/$K30</f>
        <v>0.50660377358490571</v>
      </c>
      <c r="P30" s="145">
        <f>I30/$K30</f>
        <v>0.33490566037735847</v>
      </c>
      <c r="Q30" s="146">
        <f>J30/$K30</f>
        <v>5.6603773584905656E-3</v>
      </c>
      <c r="S30" s="168" t="s">
        <v>1011</v>
      </c>
      <c r="T30" s="178" t="s">
        <v>891</v>
      </c>
      <c r="U30" s="179" t="s">
        <v>892</v>
      </c>
      <c r="V30" s="179" t="s">
        <v>893</v>
      </c>
      <c r="W30" s="180" t="s">
        <v>894</v>
      </c>
      <c r="Y30" s="150">
        <v>2004</v>
      </c>
      <c r="Z30" s="240">
        <f>G30/T$31</f>
        <v>186.63844011142061</v>
      </c>
      <c r="AA30" s="233">
        <f>Z30*T$32</f>
        <v>21.93091922005571</v>
      </c>
      <c r="AB30" s="233">
        <f>Z30*T$33</f>
        <v>2.2562674094707518</v>
      </c>
      <c r="AC30" s="233">
        <f>Z30*T$34</f>
        <v>0.45125348189415043</v>
      </c>
      <c r="AD30" s="243">
        <f>H30-AA30</f>
        <v>515.06908077994433</v>
      </c>
      <c r="AE30" s="244">
        <f>AD30/U$32</f>
        <v>662.16538583151396</v>
      </c>
      <c r="AF30" s="243">
        <f>AE30*U$33</f>
        <v>141.06396446585862</v>
      </c>
      <c r="AG30" s="243">
        <f>AE30*U$34</f>
        <v>6.0323405857110597</v>
      </c>
      <c r="AH30" s="243">
        <f>I30-AB30-AF30</f>
        <v>211.67976812467063</v>
      </c>
      <c r="AI30" s="245">
        <f>AH30/V$33</f>
        <v>219.26058626687646</v>
      </c>
      <c r="AJ30" s="243">
        <f>AI30*V$34</f>
        <v>7.5808181422058354</v>
      </c>
      <c r="AK30" s="243">
        <f>J30-AC30-AG30-AJ30</f>
        <v>-8.0644122098110458</v>
      </c>
      <c r="AL30" s="246">
        <f>AK30/W$34</f>
        <v>-8.0644122098110458</v>
      </c>
      <c r="AM30" s="241">
        <f>Z30+AE30+AI30+AL30</f>
        <v>1060</v>
      </c>
    </row>
    <row r="31" spans="1:39" x14ac:dyDescent="0.55000000000000004">
      <c r="F31" s="113">
        <v>2005</v>
      </c>
      <c r="G31" s="105">
        <v>911</v>
      </c>
      <c r="H31" s="105">
        <v>1452</v>
      </c>
      <c r="I31" s="105">
        <v>564</v>
      </c>
      <c r="J31" s="105">
        <v>26</v>
      </c>
      <c r="K31" s="235">
        <f t="shared" si="11"/>
        <v>2953</v>
      </c>
      <c r="M31" s="151">
        <v>2005</v>
      </c>
      <c r="N31" s="107">
        <f t="shared" ref="N31:N47" si="12">G31/$K31</f>
        <v>0.30849983068066372</v>
      </c>
      <c r="O31" s="108">
        <f t="shared" ref="O31:O47" si="13">H31/$K31</f>
        <v>0.49170335252285813</v>
      </c>
      <c r="P31" s="108">
        <f t="shared" ref="P31:P47" si="14">I31/$K31</f>
        <v>0.19099221131053165</v>
      </c>
      <c r="Q31" s="13">
        <f t="shared" ref="Q31:Q47" si="15">J31/$K31</f>
        <v>8.8046054859464949E-3</v>
      </c>
      <c r="S31" s="169" t="s">
        <v>891</v>
      </c>
      <c r="T31" s="176">
        <f>'All Year Recapture analysis'!B21</f>
        <v>0.86798839458413923</v>
      </c>
      <c r="U31" s="170"/>
      <c r="V31" s="170"/>
      <c r="W31" s="171"/>
      <c r="Y31" s="151">
        <v>2005</v>
      </c>
      <c r="Z31" s="238">
        <f t="shared" ref="Z31:Z47" si="16">G31/T$31</f>
        <v>1049.5532033426184</v>
      </c>
      <c r="AA31" s="247">
        <f t="shared" ref="AA31:AA46" si="17">Z31*T$32</f>
        <v>123.32757660167131</v>
      </c>
      <c r="AB31" s="247">
        <f t="shared" ref="AB31:AB46" si="18">Z31*T$33</f>
        <v>12.688022284122562</v>
      </c>
      <c r="AC31" s="247">
        <f t="shared" ref="AC31:AC47" si="19">Z31*T$34</f>
        <v>2.5376044568245129</v>
      </c>
      <c r="AD31" s="248">
        <f t="shared" ref="AD31:AD46" si="20">H31-AA31</f>
        <v>1328.6724233983286</v>
      </c>
      <c r="AE31" s="249">
        <f t="shared" ref="AE31:AE46" si="21">AD31/U$32</f>
        <v>1708.1221154859593</v>
      </c>
      <c r="AF31" s="248">
        <f t="shared" ref="AF31:AF47" si="22">AE31*U$33</f>
        <v>363.88866370548817</v>
      </c>
      <c r="AG31" s="248">
        <f t="shared" ref="AG31:AG47" si="23">AE31*U$34</f>
        <v>15.561028382142586</v>
      </c>
      <c r="AH31" s="248">
        <f t="shared" ref="AH31:AH47" si="24">I31-AB31-AF31</f>
        <v>187.42331401038928</v>
      </c>
      <c r="AI31" s="250">
        <f t="shared" ref="AI31:AI47" si="25">AH31/V$33</f>
        <v>194.13544371324068</v>
      </c>
      <c r="AJ31" s="248">
        <f t="shared" ref="AJ31:AJ47" si="26">AI31*V$34</f>
        <v>6.7121297028514064</v>
      </c>
      <c r="AK31" s="248">
        <f t="shared" ref="AK31:AK47" si="27">J31-AC31-AG31-AJ31</f>
        <v>1.1892374581814931</v>
      </c>
      <c r="AL31" s="251">
        <f t="shared" ref="AL31:AL47" si="28">AK31/W$34</f>
        <v>1.1892374581814931</v>
      </c>
      <c r="AM31" s="237">
        <f t="shared" ref="AM31:AM47" si="29">Z31+AE31+AI31+AL31</f>
        <v>2953</v>
      </c>
    </row>
    <row r="32" spans="1:39" x14ac:dyDescent="0.55000000000000004">
      <c r="F32" s="113">
        <v>2006</v>
      </c>
      <c r="G32" s="105">
        <v>620</v>
      </c>
      <c r="H32" s="105">
        <v>1152</v>
      </c>
      <c r="I32" s="105">
        <v>400</v>
      </c>
      <c r="J32" s="105">
        <v>22</v>
      </c>
      <c r="K32" s="235">
        <f t="shared" si="11"/>
        <v>2194</v>
      </c>
      <c r="M32" s="151">
        <v>2006</v>
      </c>
      <c r="N32" s="107">
        <f t="shared" si="12"/>
        <v>0.28258887876025524</v>
      </c>
      <c r="O32" s="108">
        <f t="shared" si="13"/>
        <v>0.52506836827711945</v>
      </c>
      <c r="P32" s="108">
        <f t="shared" si="14"/>
        <v>0.18231540565177756</v>
      </c>
      <c r="Q32" s="13">
        <f t="shared" si="15"/>
        <v>1.0027347310847767E-2</v>
      </c>
      <c r="S32" s="169" t="s">
        <v>892</v>
      </c>
      <c r="T32" s="181">
        <f>'All Year Recapture analysis'!B22</f>
        <v>0.11750483558994197</v>
      </c>
      <c r="U32" s="172">
        <f>'All Year Recapture analysis'!C22</f>
        <v>0.77785564120532591</v>
      </c>
      <c r="V32" s="172"/>
      <c r="W32" s="173"/>
      <c r="Y32" s="151">
        <v>2006</v>
      </c>
      <c r="Z32" s="238">
        <f t="shared" si="16"/>
        <v>714.2952646239554</v>
      </c>
      <c r="AA32" s="247">
        <f t="shared" si="17"/>
        <v>83.933147632311972</v>
      </c>
      <c r="AB32" s="247">
        <f t="shared" si="18"/>
        <v>8.635097493036211</v>
      </c>
      <c r="AC32" s="247">
        <f t="shared" si="19"/>
        <v>1.7270194986072425</v>
      </c>
      <c r="AD32" s="248">
        <f t="shared" si="20"/>
        <v>1068.0668523676879</v>
      </c>
      <c r="AE32" s="249">
        <f t="shared" si="21"/>
        <v>1373.0913498456673</v>
      </c>
      <c r="AF32" s="248">
        <f t="shared" si="22"/>
        <v>292.51560641421366</v>
      </c>
      <c r="AG32" s="248">
        <f t="shared" si="23"/>
        <v>12.508891063765715</v>
      </c>
      <c r="AH32" s="248">
        <f t="shared" si="24"/>
        <v>98.849296092750137</v>
      </c>
      <c r="AI32" s="250">
        <f t="shared" si="25"/>
        <v>102.38935352857865</v>
      </c>
      <c r="AJ32" s="248">
        <f t="shared" si="26"/>
        <v>3.5400574358285173</v>
      </c>
      <c r="AK32" s="248">
        <f t="shared" si="27"/>
        <v>4.2240320017985269</v>
      </c>
      <c r="AL32" s="251">
        <f t="shared" si="28"/>
        <v>4.2240320017985269</v>
      </c>
      <c r="AM32" s="237">
        <f t="shared" si="29"/>
        <v>2194</v>
      </c>
    </row>
    <row r="33" spans="6:39" x14ac:dyDescent="0.55000000000000004">
      <c r="F33" s="113">
        <v>2007</v>
      </c>
      <c r="G33" s="105">
        <v>155</v>
      </c>
      <c r="H33" s="105">
        <v>313</v>
      </c>
      <c r="I33" s="105">
        <v>74</v>
      </c>
      <c r="J33" s="105">
        <v>2</v>
      </c>
      <c r="K33" s="235">
        <f t="shared" si="11"/>
        <v>544</v>
      </c>
      <c r="M33" s="151">
        <v>2007</v>
      </c>
      <c r="N33" s="107">
        <f t="shared" si="12"/>
        <v>0.28492647058823528</v>
      </c>
      <c r="O33" s="108">
        <f t="shared" si="13"/>
        <v>0.57536764705882348</v>
      </c>
      <c r="P33" s="108">
        <f t="shared" si="14"/>
        <v>0.13602941176470587</v>
      </c>
      <c r="Q33" s="13">
        <f t="shared" si="15"/>
        <v>3.6764705882352941E-3</v>
      </c>
      <c r="S33" s="169" t="s">
        <v>893</v>
      </c>
      <c r="T33" s="181">
        <f>'All Year Recapture analysis'!B23</f>
        <v>1.2088974854932301E-2</v>
      </c>
      <c r="U33" s="172">
        <f>'All Year Recapture analysis'!C23</f>
        <v>0.2130343377715487</v>
      </c>
      <c r="V33" s="172">
        <f>'All Year Recapture analysis'!D23</f>
        <v>0.96542553191489366</v>
      </c>
      <c r="W33" s="173"/>
      <c r="Y33" s="151">
        <v>2007</v>
      </c>
      <c r="Z33" s="238">
        <f t="shared" si="16"/>
        <v>178.57381615598885</v>
      </c>
      <c r="AA33" s="247">
        <f t="shared" si="17"/>
        <v>20.983286908077993</v>
      </c>
      <c r="AB33" s="247">
        <f t="shared" si="18"/>
        <v>2.1587743732590527</v>
      </c>
      <c r="AC33" s="247">
        <f t="shared" si="19"/>
        <v>0.43175487465181062</v>
      </c>
      <c r="AD33" s="248">
        <f t="shared" si="20"/>
        <v>292.01671309192199</v>
      </c>
      <c r="AE33" s="249">
        <f t="shared" si="21"/>
        <v>375.41247710105642</v>
      </c>
      <c r="AF33" s="248">
        <f t="shared" si="22"/>
        <v>79.975748450400246</v>
      </c>
      <c r="AG33" s="248">
        <f t="shared" si="23"/>
        <v>3.4200155587342214</v>
      </c>
      <c r="AH33" s="248">
        <f t="shared" si="24"/>
        <v>-8.1345228236592959</v>
      </c>
      <c r="AI33" s="250">
        <f t="shared" si="25"/>
        <v>-8.4258418228537053</v>
      </c>
      <c r="AJ33" s="248">
        <f t="shared" si="26"/>
        <v>-0.29131899919441001</v>
      </c>
      <c r="AK33" s="248">
        <f t="shared" si="27"/>
        <v>-1.560451434191622</v>
      </c>
      <c r="AL33" s="251">
        <f t="shared" si="28"/>
        <v>-1.560451434191622</v>
      </c>
      <c r="AM33" s="237">
        <f t="shared" si="29"/>
        <v>544</v>
      </c>
    </row>
    <row r="34" spans="6:39" ht="14.7" thickBot="1" x14ac:dyDescent="0.6">
      <c r="F34" s="113">
        <v>2008</v>
      </c>
      <c r="G34" s="105">
        <v>104</v>
      </c>
      <c r="H34" s="105">
        <v>218</v>
      </c>
      <c r="I34" s="105">
        <v>57</v>
      </c>
      <c r="J34" s="105">
        <v>2</v>
      </c>
      <c r="K34" s="235">
        <f t="shared" si="11"/>
        <v>381</v>
      </c>
      <c r="M34" s="151">
        <v>2008</v>
      </c>
      <c r="N34" s="107">
        <f t="shared" si="12"/>
        <v>0.27296587926509186</v>
      </c>
      <c r="O34" s="108">
        <f t="shared" si="13"/>
        <v>0.57217847769028873</v>
      </c>
      <c r="P34" s="108">
        <f t="shared" si="14"/>
        <v>0.14960629921259844</v>
      </c>
      <c r="Q34" s="13">
        <f t="shared" si="15"/>
        <v>5.2493438320209973E-3</v>
      </c>
      <c r="S34" s="174" t="s">
        <v>894</v>
      </c>
      <c r="T34" s="182">
        <f>'All Year Recapture analysis'!B24</f>
        <v>2.4177949709864605E-3</v>
      </c>
      <c r="U34" s="183">
        <f>'All Year Recapture analysis'!C24</f>
        <v>9.1100210231254385E-3</v>
      </c>
      <c r="V34" s="183">
        <f>'All Year Recapture analysis'!D24</f>
        <v>3.4574468085106384E-2</v>
      </c>
      <c r="W34" s="184">
        <f>'All Year Recapture analysis'!E24</f>
        <v>1</v>
      </c>
      <c r="Y34" s="151">
        <v>2008</v>
      </c>
      <c r="Z34" s="238">
        <f t="shared" si="16"/>
        <v>119.81727019498608</v>
      </c>
      <c r="AA34" s="247">
        <f t="shared" si="17"/>
        <v>14.079108635097494</v>
      </c>
      <c r="AB34" s="247">
        <f t="shared" si="18"/>
        <v>1.448467966573816</v>
      </c>
      <c r="AC34" s="247">
        <f t="shared" si="19"/>
        <v>0.28969359331476324</v>
      </c>
      <c r="AD34" s="248">
        <f t="shared" si="20"/>
        <v>203.9208913649025</v>
      </c>
      <c r="AE34" s="249">
        <f t="shared" si="21"/>
        <v>262.15775853848277</v>
      </c>
      <c r="AF34" s="248">
        <f t="shared" si="22"/>
        <v>55.848604481919246</v>
      </c>
      <c r="AG34" s="248">
        <f t="shared" si="23"/>
        <v>2.3882626916610206</v>
      </c>
      <c r="AH34" s="248">
        <f t="shared" si="24"/>
        <v>-0.29707244849306136</v>
      </c>
      <c r="AI34" s="250">
        <f t="shared" si="25"/>
        <v>-0.30771140670355668</v>
      </c>
      <c r="AJ34" s="248">
        <f t="shared" si="26"/>
        <v>-1.0638958210495311E-2</v>
      </c>
      <c r="AK34" s="248">
        <f t="shared" si="27"/>
        <v>-0.66731732676528854</v>
      </c>
      <c r="AL34" s="251">
        <f t="shared" si="28"/>
        <v>-0.66731732676528854</v>
      </c>
      <c r="AM34" s="237">
        <f t="shared" si="29"/>
        <v>381</v>
      </c>
    </row>
    <row r="35" spans="6:39" ht="14.7" thickBot="1" x14ac:dyDescent="0.6">
      <c r="F35" s="113">
        <v>2009</v>
      </c>
      <c r="G35" s="105">
        <v>224</v>
      </c>
      <c r="H35" s="105">
        <v>240</v>
      </c>
      <c r="I35" s="105">
        <v>86</v>
      </c>
      <c r="J35" s="105">
        <v>0</v>
      </c>
      <c r="K35" s="235">
        <f t="shared" si="11"/>
        <v>550</v>
      </c>
      <c r="M35" s="151">
        <v>2009</v>
      </c>
      <c r="N35" s="107">
        <f t="shared" si="12"/>
        <v>0.40727272727272729</v>
      </c>
      <c r="O35" s="108">
        <f t="shared" si="13"/>
        <v>0.43636363636363634</v>
      </c>
      <c r="P35" s="108">
        <f t="shared" si="14"/>
        <v>0.15636363636363637</v>
      </c>
      <c r="Q35" s="13">
        <f t="shared" si="15"/>
        <v>0</v>
      </c>
      <c r="S35" s="295" t="s">
        <v>1050</v>
      </c>
      <c r="T35" s="296"/>
      <c r="U35" s="296"/>
      <c r="V35" s="296"/>
      <c r="W35" s="297"/>
      <c r="Y35" s="151">
        <v>2009</v>
      </c>
      <c r="Z35" s="238">
        <f t="shared" si="16"/>
        <v>258.06796657381619</v>
      </c>
      <c r="AA35" s="247">
        <f t="shared" si="17"/>
        <v>30.324233983286913</v>
      </c>
      <c r="AB35" s="247">
        <f t="shared" si="18"/>
        <v>3.1197771587743737</v>
      </c>
      <c r="AC35" s="247">
        <f t="shared" si="19"/>
        <v>0.62395543175487478</v>
      </c>
      <c r="AD35" s="248">
        <f t="shared" si="20"/>
        <v>209.67576601671308</v>
      </c>
      <c r="AE35" s="249">
        <f t="shared" si="21"/>
        <v>269.55614243770231</v>
      </c>
      <c r="AF35" s="248">
        <f t="shared" si="22"/>
        <v>57.424714296469169</v>
      </c>
      <c r="AG35" s="248">
        <f t="shared" si="23"/>
        <v>2.4556621245200634</v>
      </c>
      <c r="AH35" s="248">
        <f t="shared" si="24"/>
        <v>25.455508544756462</v>
      </c>
      <c r="AI35" s="250">
        <f t="shared" si="25"/>
        <v>26.367138327351046</v>
      </c>
      <c r="AJ35" s="248">
        <f t="shared" si="26"/>
        <v>0.91162978259458405</v>
      </c>
      <c r="AK35" s="248">
        <f t="shared" si="27"/>
        <v>-3.9912473388695222</v>
      </c>
      <c r="AL35" s="251">
        <f t="shared" si="28"/>
        <v>-3.9912473388695222</v>
      </c>
      <c r="AM35" s="237">
        <f t="shared" si="29"/>
        <v>550.00000000000011</v>
      </c>
    </row>
    <row r="36" spans="6:39" x14ac:dyDescent="0.55000000000000004">
      <c r="F36" s="113">
        <v>2010</v>
      </c>
      <c r="G36" s="105">
        <v>145</v>
      </c>
      <c r="H36" s="105">
        <v>144</v>
      </c>
      <c r="I36" s="105">
        <v>70</v>
      </c>
      <c r="J36" s="105">
        <v>2</v>
      </c>
      <c r="K36" s="235">
        <f t="shared" si="11"/>
        <v>361</v>
      </c>
      <c r="M36" s="151">
        <v>2010</v>
      </c>
      <c r="N36" s="107">
        <f t="shared" si="12"/>
        <v>0.40166204986149584</v>
      </c>
      <c r="O36" s="108">
        <f t="shared" si="13"/>
        <v>0.39889196675900279</v>
      </c>
      <c r="P36" s="108">
        <f t="shared" si="14"/>
        <v>0.19390581717451524</v>
      </c>
      <c r="Q36" s="13">
        <f t="shared" si="15"/>
        <v>5.5401662049861496E-3</v>
      </c>
      <c r="Y36" s="151">
        <v>2010</v>
      </c>
      <c r="Z36" s="238">
        <f t="shared" si="16"/>
        <v>167.05292479108635</v>
      </c>
      <c r="AA36" s="247">
        <f t="shared" si="17"/>
        <v>19.629526462395543</v>
      </c>
      <c r="AB36" s="247">
        <f t="shared" si="18"/>
        <v>2.0194986072423395</v>
      </c>
      <c r="AC36" s="247">
        <f t="shared" si="19"/>
        <v>0.40389972144846803</v>
      </c>
      <c r="AD36" s="248">
        <f t="shared" si="20"/>
        <v>124.37047353760445</v>
      </c>
      <c r="AE36" s="249">
        <f t="shared" si="21"/>
        <v>159.88888805239779</v>
      </c>
      <c r="AF36" s="248">
        <f t="shared" si="22"/>
        <v>34.06182338327185</v>
      </c>
      <c r="AG36" s="248">
        <f t="shared" si="23"/>
        <v>1.4565911315214937</v>
      </c>
      <c r="AH36" s="248">
        <f t="shared" si="24"/>
        <v>33.918678009485809</v>
      </c>
      <c r="AI36" s="250">
        <f t="shared" si="25"/>
        <v>35.133396505693291</v>
      </c>
      <c r="AJ36" s="248">
        <f t="shared" si="26"/>
        <v>1.2147184962074808</v>
      </c>
      <c r="AK36" s="248">
        <f t="shared" si="27"/>
        <v>-1.0752093491774426</v>
      </c>
      <c r="AL36" s="251">
        <f t="shared" si="28"/>
        <v>-1.0752093491774426</v>
      </c>
      <c r="AM36" s="237">
        <f t="shared" si="29"/>
        <v>361</v>
      </c>
    </row>
    <row r="37" spans="6:39" x14ac:dyDescent="0.55000000000000004">
      <c r="F37" s="113">
        <v>2011</v>
      </c>
      <c r="G37" s="105">
        <v>69</v>
      </c>
      <c r="H37" s="105">
        <v>76</v>
      </c>
      <c r="I37" s="105">
        <v>20</v>
      </c>
      <c r="J37" s="105">
        <v>0</v>
      </c>
      <c r="K37" s="235">
        <f t="shared" si="11"/>
        <v>165</v>
      </c>
      <c r="M37" s="151">
        <v>2011</v>
      </c>
      <c r="N37" s="107">
        <f t="shared" si="12"/>
        <v>0.41818181818181815</v>
      </c>
      <c r="O37" s="108">
        <f t="shared" si="13"/>
        <v>0.46060606060606063</v>
      </c>
      <c r="P37" s="108">
        <f t="shared" si="14"/>
        <v>0.12121212121212122</v>
      </c>
      <c r="Q37" s="13">
        <f t="shared" si="15"/>
        <v>0</v>
      </c>
      <c r="Y37" s="151">
        <v>2011</v>
      </c>
      <c r="Z37" s="238">
        <f t="shared" si="16"/>
        <v>79.494150417827299</v>
      </c>
      <c r="AA37" s="247">
        <f t="shared" si="17"/>
        <v>9.3409470752089145</v>
      </c>
      <c r="AB37" s="247">
        <f t="shared" si="18"/>
        <v>0.96100278551532026</v>
      </c>
      <c r="AC37" s="247">
        <f t="shared" si="19"/>
        <v>0.19220055710306408</v>
      </c>
      <c r="AD37" s="248">
        <f t="shared" si="20"/>
        <v>66.659052924791084</v>
      </c>
      <c r="AE37" s="249">
        <f t="shared" si="21"/>
        <v>85.695917588898084</v>
      </c>
      <c r="AF37" s="248">
        <f t="shared" si="22"/>
        <v>18.256173053276115</v>
      </c>
      <c r="AG37" s="248">
        <f t="shared" si="23"/>
        <v>0.78069161083088656</v>
      </c>
      <c r="AH37" s="248">
        <f t="shared" si="24"/>
        <v>0.78282416120856624</v>
      </c>
      <c r="AI37" s="250">
        <f t="shared" si="25"/>
        <v>0.81085918626562226</v>
      </c>
      <c r="AJ37" s="248">
        <f t="shared" si="26"/>
        <v>2.8035025057056091E-2</v>
      </c>
      <c r="AK37" s="248">
        <f t="shared" si="27"/>
        <v>-1.0009271929910066</v>
      </c>
      <c r="AL37" s="251">
        <f t="shared" si="28"/>
        <v>-1.0009271929910066</v>
      </c>
      <c r="AM37" s="237">
        <f t="shared" si="29"/>
        <v>164.99999999999997</v>
      </c>
    </row>
    <row r="38" spans="6:39" x14ac:dyDescent="0.55000000000000004">
      <c r="F38" s="113">
        <v>2012</v>
      </c>
      <c r="G38" s="105">
        <v>346</v>
      </c>
      <c r="H38" s="105">
        <v>201</v>
      </c>
      <c r="I38" s="105">
        <v>48</v>
      </c>
      <c r="J38" s="105">
        <v>0</v>
      </c>
      <c r="K38" s="235">
        <f t="shared" si="11"/>
        <v>595</v>
      </c>
      <c r="M38" s="151">
        <v>2012</v>
      </c>
      <c r="N38" s="107">
        <f t="shared" si="12"/>
        <v>0.58151260504201685</v>
      </c>
      <c r="O38" s="108">
        <f t="shared" si="13"/>
        <v>0.33781512605042019</v>
      </c>
      <c r="P38" s="108">
        <f t="shared" si="14"/>
        <v>8.067226890756303E-2</v>
      </c>
      <c r="Q38" s="13">
        <f t="shared" si="15"/>
        <v>0</v>
      </c>
      <c r="Y38" s="151">
        <v>2012</v>
      </c>
      <c r="Z38" s="238">
        <f t="shared" si="16"/>
        <v>398.62284122562676</v>
      </c>
      <c r="AA38" s="247">
        <f t="shared" si="17"/>
        <v>46.840111420612814</v>
      </c>
      <c r="AB38" s="247">
        <f t="shared" si="18"/>
        <v>4.818941504178273</v>
      </c>
      <c r="AC38" s="247">
        <f t="shared" si="19"/>
        <v>0.9637883008356547</v>
      </c>
      <c r="AD38" s="248">
        <f t="shared" si="20"/>
        <v>154.1598885793872</v>
      </c>
      <c r="AE38" s="249">
        <f t="shared" si="21"/>
        <v>198.18573063314011</v>
      </c>
      <c r="AF38" s="248">
        <f t="shared" si="22"/>
        <v>42.220365881201538</v>
      </c>
      <c r="AG38" s="248">
        <f t="shared" si="23"/>
        <v>1.8054761725513817</v>
      </c>
      <c r="AH38" s="248">
        <f t="shared" si="24"/>
        <v>0.96069261462019284</v>
      </c>
      <c r="AI38" s="250">
        <f t="shared" si="25"/>
        <v>0.99509758428978645</v>
      </c>
      <c r="AJ38" s="248">
        <f t="shared" si="26"/>
        <v>3.440496966959368E-2</v>
      </c>
      <c r="AK38" s="248">
        <f t="shared" si="27"/>
        <v>-2.8036694430566302</v>
      </c>
      <c r="AL38" s="251">
        <f t="shared" si="28"/>
        <v>-2.8036694430566302</v>
      </c>
      <c r="AM38" s="237">
        <f t="shared" si="29"/>
        <v>595</v>
      </c>
    </row>
    <row r="39" spans="6:39" x14ac:dyDescent="0.55000000000000004">
      <c r="F39" s="113">
        <v>2013</v>
      </c>
      <c r="G39" s="105">
        <v>622</v>
      </c>
      <c r="H39" s="105">
        <v>313</v>
      </c>
      <c r="I39" s="105">
        <v>92</v>
      </c>
      <c r="J39" s="105">
        <v>2</v>
      </c>
      <c r="K39" s="235">
        <f t="shared" si="11"/>
        <v>1029</v>
      </c>
      <c r="M39" s="151">
        <v>2013</v>
      </c>
      <c r="N39" s="107">
        <f t="shared" si="12"/>
        <v>0.60447035957240036</v>
      </c>
      <c r="O39" s="108">
        <f t="shared" si="13"/>
        <v>0.30417881438289601</v>
      </c>
      <c r="P39" s="108">
        <f t="shared" si="14"/>
        <v>8.9407191448007781E-2</v>
      </c>
      <c r="Q39" s="13">
        <f t="shared" si="15"/>
        <v>1.9436345966958211E-3</v>
      </c>
      <c r="Y39" s="151">
        <v>2013</v>
      </c>
      <c r="Z39" s="238">
        <f t="shared" si="16"/>
        <v>716.59944289693601</v>
      </c>
      <c r="AA39" s="247">
        <f t="shared" si="17"/>
        <v>84.203899721448479</v>
      </c>
      <c r="AB39" s="247">
        <f t="shared" si="18"/>
        <v>8.662952646239555</v>
      </c>
      <c r="AC39" s="247">
        <f t="shared" si="19"/>
        <v>1.7325905292479111</v>
      </c>
      <c r="AD39" s="248">
        <f t="shared" si="20"/>
        <v>228.79610027855153</v>
      </c>
      <c r="AE39" s="249">
        <f t="shared" si="21"/>
        <v>294.13696855630002</v>
      </c>
      <c r="AF39" s="248">
        <f t="shared" si="22"/>
        <v>62.661274310522217</v>
      </c>
      <c r="AG39" s="248">
        <f t="shared" si="23"/>
        <v>2.6795939672262792</v>
      </c>
      <c r="AH39" s="248">
        <f t="shared" si="24"/>
        <v>20.675773043238223</v>
      </c>
      <c r="AI39" s="250">
        <f t="shared" si="25"/>
        <v>21.416227725227468</v>
      </c>
      <c r="AJ39" s="248">
        <f t="shared" si="26"/>
        <v>0.74045468198924758</v>
      </c>
      <c r="AK39" s="248">
        <f t="shared" si="27"/>
        <v>-3.152639178463438</v>
      </c>
      <c r="AL39" s="251">
        <f t="shared" si="28"/>
        <v>-3.152639178463438</v>
      </c>
      <c r="AM39" s="237">
        <f t="shared" si="29"/>
        <v>1029</v>
      </c>
    </row>
    <row r="40" spans="6:39" x14ac:dyDescent="0.55000000000000004">
      <c r="F40" s="113">
        <v>2014</v>
      </c>
      <c r="G40" s="105">
        <v>293</v>
      </c>
      <c r="H40" s="105">
        <v>94</v>
      </c>
      <c r="I40" s="105">
        <v>26</v>
      </c>
      <c r="J40" s="105">
        <v>0</v>
      </c>
      <c r="K40" s="235">
        <f t="shared" si="11"/>
        <v>413</v>
      </c>
      <c r="M40" s="151">
        <v>2014</v>
      </c>
      <c r="N40" s="107">
        <f t="shared" si="12"/>
        <v>0.70944309927360771</v>
      </c>
      <c r="O40" s="108">
        <f t="shared" si="13"/>
        <v>0.22760290556900725</v>
      </c>
      <c r="P40" s="108">
        <f t="shared" si="14"/>
        <v>6.2953995157384993E-2</v>
      </c>
      <c r="Q40" s="13">
        <f t="shared" si="15"/>
        <v>0</v>
      </c>
      <c r="Y40" s="151">
        <v>2014</v>
      </c>
      <c r="Z40" s="238">
        <f t="shared" si="16"/>
        <v>337.56211699164345</v>
      </c>
      <c r="AA40" s="247">
        <f t="shared" si="17"/>
        <v>39.665181058495818</v>
      </c>
      <c r="AB40" s="247">
        <f t="shared" si="18"/>
        <v>4.0807799442896933</v>
      </c>
      <c r="AC40" s="247">
        <f t="shared" si="19"/>
        <v>0.81615598885793872</v>
      </c>
      <c r="AD40" s="248">
        <f t="shared" si="20"/>
        <v>54.334818941504182</v>
      </c>
      <c r="AE40" s="249">
        <f t="shared" si="21"/>
        <v>69.852060026600412</v>
      </c>
      <c r="AF40" s="248">
        <f t="shared" si="22"/>
        <v>14.880887349745288</v>
      </c>
      <c r="AG40" s="248">
        <f t="shared" si="23"/>
        <v>0.63635373535094986</v>
      </c>
      <c r="AH40" s="248">
        <f t="shared" si="24"/>
        <v>7.0383327059650167</v>
      </c>
      <c r="AI40" s="250">
        <f t="shared" si="25"/>
        <v>7.2903942078315325</v>
      </c>
      <c r="AJ40" s="248">
        <f t="shared" si="26"/>
        <v>0.25206150186651577</v>
      </c>
      <c r="AK40" s="248">
        <f t="shared" si="27"/>
        <v>-1.7045712260754042</v>
      </c>
      <c r="AL40" s="251">
        <f t="shared" si="28"/>
        <v>-1.7045712260754042</v>
      </c>
      <c r="AM40" s="237">
        <f t="shared" si="29"/>
        <v>413</v>
      </c>
    </row>
    <row r="41" spans="6:39" x14ac:dyDescent="0.55000000000000004">
      <c r="F41" s="113">
        <v>2015</v>
      </c>
      <c r="G41" s="105">
        <v>232</v>
      </c>
      <c r="H41" s="105">
        <v>130</v>
      </c>
      <c r="I41" s="105">
        <v>27</v>
      </c>
      <c r="J41" s="105">
        <v>2</v>
      </c>
      <c r="K41" s="235">
        <f t="shared" si="11"/>
        <v>391</v>
      </c>
      <c r="M41" s="151">
        <v>2015</v>
      </c>
      <c r="N41" s="107">
        <f t="shared" si="12"/>
        <v>0.59335038363171355</v>
      </c>
      <c r="O41" s="108">
        <f t="shared" si="13"/>
        <v>0.33248081841432225</v>
      </c>
      <c r="P41" s="108">
        <f t="shared" si="14"/>
        <v>6.9053708439897693E-2</v>
      </c>
      <c r="Q41" s="13">
        <f t="shared" si="15"/>
        <v>5.1150895140664966E-3</v>
      </c>
      <c r="Y41" s="151">
        <v>2015</v>
      </c>
      <c r="Z41" s="238">
        <f t="shared" si="16"/>
        <v>267.28467966573817</v>
      </c>
      <c r="AA41" s="247">
        <f t="shared" si="17"/>
        <v>31.40724233983287</v>
      </c>
      <c r="AB41" s="247">
        <f t="shared" si="18"/>
        <v>3.2311977715877438</v>
      </c>
      <c r="AC41" s="247">
        <f t="shared" si="19"/>
        <v>0.64623955431754876</v>
      </c>
      <c r="AD41" s="248">
        <f t="shared" si="20"/>
        <v>98.592757660167138</v>
      </c>
      <c r="AE41" s="249">
        <f t="shared" si="21"/>
        <v>126.7494280910437</v>
      </c>
      <c r="AF41" s="248">
        <f t="shared" si="22"/>
        <v>27.001980476298026</v>
      </c>
      <c r="AG41" s="248">
        <f t="shared" si="23"/>
        <v>1.1546899545785341</v>
      </c>
      <c r="AH41" s="248">
        <f t="shared" si="24"/>
        <v>-3.2331782478857711</v>
      </c>
      <c r="AI41" s="250">
        <f t="shared" si="25"/>
        <v>-3.3489670005648757</v>
      </c>
      <c r="AJ41" s="248">
        <f t="shared" si="26"/>
        <v>-0.11578875267910475</v>
      </c>
      <c r="AK41" s="248">
        <f t="shared" si="27"/>
        <v>0.31485924378302194</v>
      </c>
      <c r="AL41" s="251">
        <f t="shared" si="28"/>
        <v>0.31485924378302194</v>
      </c>
      <c r="AM41" s="237">
        <f t="shared" si="29"/>
        <v>391</v>
      </c>
    </row>
    <row r="42" spans="6:39" x14ac:dyDescent="0.55000000000000004">
      <c r="F42" s="113">
        <v>2016</v>
      </c>
      <c r="G42" s="105">
        <v>45</v>
      </c>
      <c r="H42" s="105">
        <v>70</v>
      </c>
      <c r="I42" s="105">
        <v>11</v>
      </c>
      <c r="J42" s="105">
        <v>1</v>
      </c>
      <c r="K42" s="235">
        <f t="shared" si="11"/>
        <v>127</v>
      </c>
      <c r="M42" s="151">
        <v>2016</v>
      </c>
      <c r="N42" s="107">
        <f t="shared" si="12"/>
        <v>0.3543307086614173</v>
      </c>
      <c r="O42" s="108">
        <f t="shared" si="13"/>
        <v>0.55118110236220474</v>
      </c>
      <c r="P42" s="108">
        <f t="shared" si="14"/>
        <v>8.6614173228346455E-2</v>
      </c>
      <c r="Q42" s="13">
        <f t="shared" si="15"/>
        <v>7.874015748031496E-3</v>
      </c>
      <c r="Y42" s="151">
        <v>2016</v>
      </c>
      <c r="Z42" s="238">
        <f t="shared" si="16"/>
        <v>51.844011142061284</v>
      </c>
      <c r="AA42" s="247">
        <f t="shared" si="17"/>
        <v>6.091922005571031</v>
      </c>
      <c r="AB42" s="247">
        <f t="shared" si="18"/>
        <v>0.62674094707520889</v>
      </c>
      <c r="AC42" s="247">
        <f t="shared" si="19"/>
        <v>0.12534818941504181</v>
      </c>
      <c r="AD42" s="248">
        <f t="shared" si="20"/>
        <v>63.908077994428972</v>
      </c>
      <c r="AE42" s="249">
        <f t="shared" si="21"/>
        <v>82.159303872117235</v>
      </c>
      <c r="AF42" s="248">
        <f t="shared" si="22"/>
        <v>17.502752892167933</v>
      </c>
      <c r="AG42" s="248">
        <f t="shared" si="23"/>
        <v>0.74847298552033925</v>
      </c>
      <c r="AH42" s="248">
        <f t="shared" si="24"/>
        <v>-7.1294938392431426</v>
      </c>
      <c r="AI42" s="250">
        <f t="shared" si="25"/>
        <v>-7.3848200648909685</v>
      </c>
      <c r="AJ42" s="248">
        <f t="shared" si="26"/>
        <v>-0.25532622564782603</v>
      </c>
      <c r="AK42" s="248">
        <f t="shared" si="27"/>
        <v>0.381505050712445</v>
      </c>
      <c r="AL42" s="251">
        <f t="shared" si="28"/>
        <v>0.381505050712445</v>
      </c>
      <c r="AM42" s="237">
        <f t="shared" si="29"/>
        <v>127</v>
      </c>
    </row>
    <row r="43" spans="6:39" x14ac:dyDescent="0.55000000000000004">
      <c r="F43" s="113">
        <v>2017</v>
      </c>
      <c r="G43" s="105">
        <v>9</v>
      </c>
      <c r="H43" s="105">
        <v>30</v>
      </c>
      <c r="I43" s="105">
        <v>17</v>
      </c>
      <c r="J43" s="105">
        <v>3</v>
      </c>
      <c r="K43" s="235">
        <f t="shared" si="11"/>
        <v>59</v>
      </c>
      <c r="M43" s="151">
        <v>2017</v>
      </c>
      <c r="N43" s="107">
        <f t="shared" si="12"/>
        <v>0.15254237288135594</v>
      </c>
      <c r="O43" s="108">
        <f t="shared" si="13"/>
        <v>0.50847457627118642</v>
      </c>
      <c r="P43" s="108">
        <f t="shared" si="14"/>
        <v>0.28813559322033899</v>
      </c>
      <c r="Q43" s="13">
        <f t="shared" si="15"/>
        <v>5.0847457627118647E-2</v>
      </c>
      <c r="Y43" s="151">
        <v>2017</v>
      </c>
      <c r="Z43" s="238">
        <f t="shared" si="16"/>
        <v>10.368802228412257</v>
      </c>
      <c r="AA43" s="247">
        <f t="shared" si="17"/>
        <v>1.2183844011142062</v>
      </c>
      <c r="AB43" s="247">
        <f>Z43*T$33</f>
        <v>0.12534818941504178</v>
      </c>
      <c r="AC43" s="247">
        <f t="shared" si="19"/>
        <v>2.506963788300836E-2</v>
      </c>
      <c r="AD43" s="248">
        <f t="shared" si="20"/>
        <v>28.781615598885793</v>
      </c>
      <c r="AE43" s="249">
        <f t="shared" si="21"/>
        <v>37.001230143792817</v>
      </c>
      <c r="AF43" s="248">
        <f t="shared" si="22"/>
        <v>7.8825325604155685</v>
      </c>
      <c r="AG43" s="248">
        <f t="shared" si="23"/>
        <v>0.33708198449145527</v>
      </c>
      <c r="AH43" s="248">
        <f t="shared" si="24"/>
        <v>8.9921192501693881</v>
      </c>
      <c r="AI43" s="250">
        <f t="shared" si="25"/>
        <v>9.3141510690459768</v>
      </c>
      <c r="AJ43" s="248">
        <f t="shared" si="26"/>
        <v>0.32203181887658966</v>
      </c>
      <c r="AK43" s="248">
        <f t="shared" si="27"/>
        <v>2.3158165587489465</v>
      </c>
      <c r="AL43" s="251">
        <f t="shared" si="28"/>
        <v>2.3158165587489465</v>
      </c>
      <c r="AM43" s="237">
        <f t="shared" si="29"/>
        <v>59</v>
      </c>
    </row>
    <row r="44" spans="6:39" x14ac:dyDescent="0.55000000000000004">
      <c r="F44" s="113">
        <v>2018</v>
      </c>
      <c r="G44" s="105">
        <v>114</v>
      </c>
      <c r="H44" s="105">
        <v>221</v>
      </c>
      <c r="I44" s="105">
        <v>67</v>
      </c>
      <c r="J44" s="105">
        <v>2</v>
      </c>
      <c r="K44" s="235">
        <f t="shared" si="11"/>
        <v>404</v>
      </c>
      <c r="M44" s="151">
        <v>2018</v>
      </c>
      <c r="N44" s="107">
        <f t="shared" si="12"/>
        <v>0.28217821782178215</v>
      </c>
      <c r="O44" s="108">
        <f t="shared" si="13"/>
        <v>0.54702970297029707</v>
      </c>
      <c r="P44" s="108">
        <f t="shared" si="14"/>
        <v>0.16584158415841585</v>
      </c>
      <c r="Q44" s="13">
        <f t="shared" si="15"/>
        <v>4.9504950495049506E-3</v>
      </c>
      <c r="Y44" s="151">
        <v>2018</v>
      </c>
      <c r="Z44" s="238">
        <f t="shared" si="16"/>
        <v>131.33816155988859</v>
      </c>
      <c r="AA44" s="247">
        <f t="shared" si="17"/>
        <v>15.432869080779945</v>
      </c>
      <c r="AB44" s="247">
        <f t="shared" si="18"/>
        <v>1.5877437325905293</v>
      </c>
      <c r="AC44" s="247">
        <f t="shared" si="19"/>
        <v>0.31754874651810588</v>
      </c>
      <c r="AD44" s="248">
        <f t="shared" si="20"/>
        <v>205.56713091922006</v>
      </c>
      <c r="AE44" s="249">
        <f t="shared" si="21"/>
        <v>264.27414037993424</v>
      </c>
      <c r="AF44" s="248">
        <f t="shared" si="22"/>
        <v>56.299466485984588</v>
      </c>
      <c r="AG44" s="248">
        <f t="shared" si="23"/>
        <v>2.4075429747296044</v>
      </c>
      <c r="AH44" s="248">
        <f t="shared" si="24"/>
        <v>9.1127897814248868</v>
      </c>
      <c r="AI44" s="250">
        <f t="shared" si="25"/>
        <v>9.4391431344786696</v>
      </c>
      <c r="AJ44" s="248">
        <f t="shared" si="26"/>
        <v>0.32635335305378382</v>
      </c>
      <c r="AK44" s="248">
        <f t="shared" si="27"/>
        <v>-1.0514450743014943</v>
      </c>
      <c r="AL44" s="251">
        <f t="shared" si="28"/>
        <v>-1.0514450743014943</v>
      </c>
      <c r="AM44" s="237">
        <f t="shared" si="29"/>
        <v>404</v>
      </c>
    </row>
    <row r="45" spans="6:39" x14ac:dyDescent="0.55000000000000004">
      <c r="F45" s="113">
        <v>2019</v>
      </c>
      <c r="G45" s="105">
        <v>513</v>
      </c>
      <c r="H45" s="105">
        <v>367</v>
      </c>
      <c r="I45" s="105">
        <v>183</v>
      </c>
      <c r="J45" s="105">
        <v>20</v>
      </c>
      <c r="K45" s="235">
        <f t="shared" si="11"/>
        <v>1083</v>
      </c>
      <c r="M45" s="151">
        <v>2019</v>
      </c>
      <c r="N45" s="107">
        <f t="shared" si="12"/>
        <v>0.47368421052631576</v>
      </c>
      <c r="O45" s="108">
        <f t="shared" si="13"/>
        <v>0.33887349953831947</v>
      </c>
      <c r="P45" s="108">
        <f t="shared" si="14"/>
        <v>0.16897506925207756</v>
      </c>
      <c r="Q45" s="13">
        <f t="shared" si="15"/>
        <v>1.8467220683287166E-2</v>
      </c>
      <c r="Y45" s="151">
        <v>2019</v>
      </c>
      <c r="Z45" s="238">
        <f t="shared" si="16"/>
        <v>591.0217270194986</v>
      </c>
      <c r="AA45" s="247">
        <f t="shared" si="17"/>
        <v>69.447910863509748</v>
      </c>
      <c r="AB45" s="247">
        <f t="shared" si="18"/>
        <v>7.1448467966573812</v>
      </c>
      <c r="AC45" s="247">
        <f t="shared" si="19"/>
        <v>1.4289693593314765</v>
      </c>
      <c r="AD45" s="248">
        <f t="shared" si="20"/>
        <v>297.55208913649028</v>
      </c>
      <c r="AE45" s="249">
        <f t="shared" si="21"/>
        <v>382.5286767547492</v>
      </c>
      <c r="AF45" s="248">
        <f t="shared" si="22"/>
        <v>81.491743331074815</v>
      </c>
      <c r="AG45" s="248">
        <f t="shared" si="23"/>
        <v>3.4848442871841203</v>
      </c>
      <c r="AH45" s="248">
        <f t="shared" si="24"/>
        <v>94.363409872267795</v>
      </c>
      <c r="AI45" s="250">
        <f t="shared" si="25"/>
        <v>97.74281573546196</v>
      </c>
      <c r="AJ45" s="248">
        <f t="shared" si="26"/>
        <v>3.3794058631941635</v>
      </c>
      <c r="AK45" s="248">
        <f t="shared" si="27"/>
        <v>11.706780490290241</v>
      </c>
      <c r="AL45" s="251">
        <f t="shared" si="28"/>
        <v>11.706780490290241</v>
      </c>
      <c r="AM45" s="237">
        <f t="shared" si="29"/>
        <v>1083</v>
      </c>
    </row>
    <row r="46" spans="6:39" x14ac:dyDescent="0.55000000000000004">
      <c r="F46" s="113">
        <v>2020</v>
      </c>
      <c r="G46" s="105">
        <v>770</v>
      </c>
      <c r="H46" s="105">
        <v>582</v>
      </c>
      <c r="I46" s="105">
        <v>215</v>
      </c>
      <c r="J46" s="105">
        <v>8</v>
      </c>
      <c r="K46" s="235">
        <f t="shared" si="11"/>
        <v>1575</v>
      </c>
      <c r="M46" s="151">
        <v>2020</v>
      </c>
      <c r="N46" s="107">
        <f t="shared" si="12"/>
        <v>0.48888888888888887</v>
      </c>
      <c r="O46" s="108">
        <f t="shared" si="13"/>
        <v>0.36952380952380953</v>
      </c>
      <c r="P46" s="108">
        <f t="shared" si="14"/>
        <v>0.13650793650793649</v>
      </c>
      <c r="Q46" s="13">
        <f t="shared" si="15"/>
        <v>5.0793650793650794E-3</v>
      </c>
      <c r="Y46" s="151">
        <v>2020</v>
      </c>
      <c r="Z46" s="238">
        <f t="shared" si="16"/>
        <v>887.10863509749311</v>
      </c>
      <c r="AA46" s="247">
        <f t="shared" si="17"/>
        <v>104.23955431754875</v>
      </c>
      <c r="AB46" s="247">
        <f t="shared" si="18"/>
        <v>10.724233983286908</v>
      </c>
      <c r="AC46" s="247">
        <f t="shared" si="19"/>
        <v>2.1448467966573821</v>
      </c>
      <c r="AD46" s="248">
        <f t="shared" si="20"/>
        <v>477.76044568245123</v>
      </c>
      <c r="AE46" s="249">
        <f t="shared" si="21"/>
        <v>614.20194233230438</v>
      </c>
      <c r="AF46" s="248">
        <f t="shared" si="22"/>
        <v>130.8461040427614</v>
      </c>
      <c r="AG46" s="248">
        <f t="shared" si="23"/>
        <v>5.595392607091771</v>
      </c>
      <c r="AH46" s="248">
        <f t="shared" si="24"/>
        <v>73.429661973951681</v>
      </c>
      <c r="AI46" s="250">
        <f t="shared" si="25"/>
        <v>76.059374386241956</v>
      </c>
      <c r="AJ46" s="248">
        <f t="shared" si="26"/>
        <v>2.6297124122902806</v>
      </c>
      <c r="AK46" s="248">
        <f t="shared" si="27"/>
        <v>-2.3699518160394337</v>
      </c>
      <c r="AL46" s="251">
        <f t="shared" si="28"/>
        <v>-2.3699518160394337</v>
      </c>
      <c r="AM46" s="237">
        <f t="shared" si="29"/>
        <v>1574.9999999999998</v>
      </c>
    </row>
    <row r="47" spans="6:39" ht="14.7" thickBot="1" x14ac:dyDescent="0.6">
      <c r="F47" s="114">
        <v>2021</v>
      </c>
      <c r="G47" s="137">
        <v>920</v>
      </c>
      <c r="H47" s="137">
        <v>493</v>
      </c>
      <c r="I47" s="137">
        <v>173</v>
      </c>
      <c r="J47" s="137">
        <v>4</v>
      </c>
      <c r="K47" s="236">
        <f t="shared" si="11"/>
        <v>1590</v>
      </c>
      <c r="M47" s="152">
        <v>2021</v>
      </c>
      <c r="N47" s="109">
        <f t="shared" si="12"/>
        <v>0.57861635220125784</v>
      </c>
      <c r="O47" s="110">
        <f t="shared" si="13"/>
        <v>0.31006289308176099</v>
      </c>
      <c r="P47" s="110">
        <f t="shared" si="14"/>
        <v>0.10880503144654088</v>
      </c>
      <c r="Q47" s="14">
        <f t="shared" si="15"/>
        <v>2.5157232704402514E-3</v>
      </c>
      <c r="Y47" s="152">
        <v>2021</v>
      </c>
      <c r="Z47" s="239">
        <f t="shared" si="16"/>
        <v>1059.9220055710307</v>
      </c>
      <c r="AA47" s="252">
        <f>Z47*T$32</f>
        <v>124.54596100278552</v>
      </c>
      <c r="AB47" s="252">
        <f>Z47*T$33</f>
        <v>12.813370473537605</v>
      </c>
      <c r="AC47" s="252">
        <f t="shared" si="19"/>
        <v>2.5626740947075213</v>
      </c>
      <c r="AD47" s="253">
        <f>H47-AA47</f>
        <v>368.45403899721447</v>
      </c>
      <c r="AE47" s="254">
        <f>AD47/U$32</f>
        <v>473.67920148560813</v>
      </c>
      <c r="AF47" s="253">
        <f t="shared" si="22"/>
        <v>100.90993500464252</v>
      </c>
      <c r="AG47" s="253">
        <f t="shared" si="23"/>
        <v>4.3152274837511602</v>
      </c>
      <c r="AH47" s="253">
        <f t="shared" si="24"/>
        <v>59.276694521819863</v>
      </c>
      <c r="AI47" s="255">
        <f t="shared" si="25"/>
        <v>61.399551350424979</v>
      </c>
      <c r="AJ47" s="253">
        <f t="shared" si="26"/>
        <v>2.1228568286051188</v>
      </c>
      <c r="AK47" s="253">
        <f t="shared" si="27"/>
        <v>-5.0007584070638007</v>
      </c>
      <c r="AL47" s="256">
        <f t="shared" si="28"/>
        <v>-5.0007584070638007</v>
      </c>
      <c r="AM47" s="237">
        <f t="shared" si="29"/>
        <v>1590</v>
      </c>
    </row>
    <row r="48" spans="6:39" x14ac:dyDescent="0.55000000000000004">
      <c r="F48" s="231"/>
      <c r="G48" s="231"/>
      <c r="H48" s="231"/>
      <c r="I48" s="231"/>
      <c r="J48" s="231"/>
      <c r="M48" s="231"/>
      <c r="N48" s="232"/>
      <c r="O48" s="232"/>
      <c r="P48" s="232"/>
      <c r="Q48" s="232"/>
    </row>
    <row r="49" spans="6:27" ht="14.7" thickBot="1" x14ac:dyDescent="0.6">
      <c r="F49" s="231"/>
      <c r="G49" s="231"/>
      <c r="H49" s="231"/>
      <c r="I49" s="231"/>
      <c r="J49" s="231"/>
      <c r="M49" s="231"/>
      <c r="N49" s="232"/>
      <c r="O49" s="232"/>
      <c r="P49" s="232"/>
      <c r="Q49" s="232"/>
    </row>
    <row r="50" spans="6:27" x14ac:dyDescent="0.55000000000000004">
      <c r="I50" s="147" t="s">
        <v>1007</v>
      </c>
      <c r="J50" s="133"/>
      <c r="K50" s="133"/>
      <c r="L50" s="133"/>
      <c r="M50" s="133"/>
      <c r="N50" s="133"/>
      <c r="O50" s="133"/>
      <c r="P50" s="133"/>
      <c r="Q50" s="133"/>
      <c r="R50" s="133"/>
      <c r="S50" s="133"/>
      <c r="T50" s="133"/>
      <c r="U50" s="133"/>
      <c r="V50" s="133"/>
      <c r="W50" s="133"/>
      <c r="X50" s="133"/>
      <c r="Y50" s="133"/>
      <c r="Z50" s="133"/>
      <c r="AA50" s="134"/>
    </row>
    <row r="51" spans="6:27" x14ac:dyDescent="0.55000000000000004">
      <c r="I51" s="285"/>
      <c r="J51" s="22">
        <v>2004</v>
      </c>
      <c r="K51" s="22">
        <v>2005</v>
      </c>
      <c r="L51" s="22">
        <v>2006</v>
      </c>
      <c r="M51" s="22">
        <v>2007</v>
      </c>
      <c r="N51" s="22">
        <v>2008</v>
      </c>
      <c r="O51" s="22">
        <v>2009</v>
      </c>
      <c r="P51" s="22">
        <v>2010</v>
      </c>
      <c r="Q51" s="22">
        <v>2011</v>
      </c>
      <c r="R51" s="22">
        <v>2012</v>
      </c>
      <c r="S51" s="22">
        <v>2013</v>
      </c>
      <c r="T51" s="22">
        <v>2014</v>
      </c>
      <c r="U51" s="22">
        <v>2015</v>
      </c>
      <c r="V51" s="22">
        <v>2016</v>
      </c>
      <c r="W51" s="22">
        <v>2017</v>
      </c>
      <c r="X51" s="22">
        <v>2018</v>
      </c>
      <c r="Y51" s="22">
        <v>2019</v>
      </c>
      <c r="Z51" s="22">
        <v>2020</v>
      </c>
      <c r="AA51" s="286">
        <v>2021</v>
      </c>
    </row>
    <row r="52" spans="6:27" x14ac:dyDescent="0.55000000000000004">
      <c r="I52" s="285">
        <v>1</v>
      </c>
      <c r="J52" s="287">
        <v>0.16425120772946861</v>
      </c>
      <c r="K52" s="287">
        <v>0.52286585365853655</v>
      </c>
      <c r="L52" s="287">
        <v>0.34867503486750351</v>
      </c>
      <c r="M52" s="287">
        <v>0.51736111111111116</v>
      </c>
      <c r="N52" s="287">
        <v>0.51247165532879824</v>
      </c>
      <c r="O52" s="287">
        <v>0.16279069767441862</v>
      </c>
      <c r="P52" s="287">
        <v>0.47982062780269058</v>
      </c>
      <c r="Q52" s="287">
        <v>5.5555555555555552E-2</v>
      </c>
      <c r="R52" s="287">
        <v>0.66283524904214564</v>
      </c>
      <c r="S52" s="287">
        <v>0.75922671353251314</v>
      </c>
      <c r="T52" s="287">
        <v>0.55905511811023623</v>
      </c>
      <c r="U52" s="287">
        <v>0.37755102040816324</v>
      </c>
      <c r="V52" s="287">
        <v>0</v>
      </c>
      <c r="W52" s="287">
        <v>0</v>
      </c>
      <c r="X52" s="287">
        <v>0.27272727272727271</v>
      </c>
      <c r="Y52" s="287">
        <v>1.7475728155339806E-2</v>
      </c>
      <c r="Z52" s="287">
        <v>0.4663951120162933</v>
      </c>
      <c r="AA52" s="288">
        <v>0.5726643598615917</v>
      </c>
    </row>
    <row r="53" spans="6:27" x14ac:dyDescent="0.55000000000000004">
      <c r="I53" s="285">
        <v>2</v>
      </c>
      <c r="J53" s="287">
        <v>0.34621578099838968</v>
      </c>
      <c r="K53" s="287">
        <v>0.35619918699186992</v>
      </c>
      <c r="L53" s="287">
        <v>0.48814504881450488</v>
      </c>
      <c r="M53" s="287">
        <v>0.3125</v>
      </c>
      <c r="N53" s="287">
        <v>0.40816326530612246</v>
      </c>
      <c r="O53" s="287">
        <v>0.83720930232558144</v>
      </c>
      <c r="P53" s="287">
        <v>0.47982062780269058</v>
      </c>
      <c r="Q53" s="287">
        <v>0.72222222222222221</v>
      </c>
      <c r="R53" s="287">
        <v>0.33333333333333331</v>
      </c>
      <c r="S53" s="287">
        <v>0.22495606326889278</v>
      </c>
      <c r="T53" s="287">
        <v>0.37007874015748032</v>
      </c>
      <c r="U53" s="287">
        <v>0.61224489795918369</v>
      </c>
      <c r="V53" s="287">
        <v>0.66666666666666663</v>
      </c>
      <c r="W53" s="287">
        <v>0.88461538461538458</v>
      </c>
      <c r="X53" s="287">
        <v>0.65656565656565657</v>
      </c>
      <c r="Y53" s="287">
        <v>0.49708737864077668</v>
      </c>
      <c r="Z53" s="287">
        <v>0.46028513238289204</v>
      </c>
      <c r="AA53" s="288">
        <v>0.42560553633217996</v>
      </c>
    </row>
    <row r="54" spans="6:27" x14ac:dyDescent="0.55000000000000004">
      <c r="I54" s="285">
        <v>3</v>
      </c>
      <c r="J54" s="287">
        <v>0.48631239935587761</v>
      </c>
      <c r="K54" s="287">
        <v>0.11585365853658537</v>
      </c>
      <c r="L54" s="287">
        <v>0.16039051603905161</v>
      </c>
      <c r="M54" s="287">
        <v>0.1111111111111111</v>
      </c>
      <c r="N54" s="287">
        <v>7.7097505668934238E-2</v>
      </c>
      <c r="O54" s="287">
        <v>0</v>
      </c>
      <c r="P54" s="287">
        <v>4.0358744394618833E-2</v>
      </c>
      <c r="Q54" s="287">
        <v>0.22222222222222221</v>
      </c>
      <c r="R54" s="287">
        <v>3.8314176245210726E-3</v>
      </c>
      <c r="S54" s="287">
        <v>1.4059753954305799E-2</v>
      </c>
      <c r="T54" s="287">
        <v>7.0866141732283464E-2</v>
      </c>
      <c r="U54" s="287">
        <v>1.020408163265306E-2</v>
      </c>
      <c r="V54" s="287">
        <v>0.33333333333333331</v>
      </c>
      <c r="W54" s="287">
        <v>0.11538461538461539</v>
      </c>
      <c r="X54" s="287">
        <v>7.0000000000000007E-2</v>
      </c>
      <c r="Y54" s="287">
        <v>0.38640776699029128</v>
      </c>
      <c r="Z54" s="287">
        <v>7.3319755600814662E-2</v>
      </c>
      <c r="AA54" s="288">
        <v>1.7301038062283738E-3</v>
      </c>
    </row>
    <row r="55" spans="6:27" ht="14.7" thickBot="1" x14ac:dyDescent="0.6">
      <c r="I55" s="289">
        <v>4</v>
      </c>
      <c r="J55" s="290">
        <v>3.2206119162640902E-3</v>
      </c>
      <c r="K55" s="290">
        <v>5.08130081300813E-3</v>
      </c>
      <c r="L55" s="290">
        <v>1.3947001394700139E-3</v>
      </c>
      <c r="M55" s="290">
        <v>2.0833333333333332E-2</v>
      </c>
      <c r="N55" s="290">
        <v>2.2675736961451248E-3</v>
      </c>
      <c r="O55" s="290">
        <v>0</v>
      </c>
      <c r="P55" s="290">
        <v>0</v>
      </c>
      <c r="Q55" s="290">
        <v>0</v>
      </c>
      <c r="R55" s="290">
        <v>0</v>
      </c>
      <c r="S55" s="290">
        <v>0</v>
      </c>
      <c r="T55" s="290">
        <v>0</v>
      </c>
      <c r="U55" s="290">
        <v>0</v>
      </c>
      <c r="V55" s="290">
        <v>0</v>
      </c>
      <c r="W55" s="290">
        <v>0</v>
      </c>
      <c r="X55" s="290">
        <v>0</v>
      </c>
      <c r="Y55" s="290">
        <v>9.7087378640776698E-2</v>
      </c>
      <c r="Z55" s="290">
        <v>0</v>
      </c>
      <c r="AA55" s="291">
        <v>0</v>
      </c>
    </row>
    <row r="56" spans="6:27" ht="14.7" thickBot="1" x14ac:dyDescent="0.6"/>
    <row r="57" spans="6:27" x14ac:dyDescent="0.55000000000000004">
      <c r="I57" s="10"/>
      <c r="J57" s="11" t="s">
        <v>1002</v>
      </c>
      <c r="K57" s="11"/>
      <c r="L57" s="11"/>
      <c r="M57" s="11"/>
      <c r="N57" s="11"/>
      <c r="O57" s="11"/>
      <c r="P57" s="11"/>
      <c r="Q57" s="11"/>
      <c r="R57" s="11"/>
      <c r="S57" s="11"/>
      <c r="T57" s="11"/>
      <c r="U57" s="11"/>
      <c r="V57" s="11"/>
      <c r="W57" s="11"/>
      <c r="X57" s="11"/>
      <c r="Y57" s="11"/>
      <c r="Z57" s="12"/>
    </row>
    <row r="58" spans="6:27" x14ac:dyDescent="0.55000000000000004">
      <c r="I58" s="117">
        <v>2004</v>
      </c>
      <c r="J58" s="115">
        <f>AVERAGE(K58:Z58)</f>
        <v>1.5</v>
      </c>
      <c r="K58" s="118">
        <v>1</v>
      </c>
      <c r="L58" s="118">
        <v>1</v>
      </c>
      <c r="M58" s="118">
        <v>1</v>
      </c>
      <c r="N58" s="118">
        <v>2</v>
      </c>
      <c r="O58" s="118">
        <v>1</v>
      </c>
      <c r="P58" s="118">
        <v>1</v>
      </c>
      <c r="Q58" s="118">
        <v>2</v>
      </c>
      <c r="R58" s="118">
        <v>1</v>
      </c>
      <c r="S58" s="118">
        <v>2</v>
      </c>
      <c r="T58" s="118">
        <v>2</v>
      </c>
      <c r="U58" s="118">
        <v>1</v>
      </c>
      <c r="V58" s="118">
        <v>3</v>
      </c>
      <c r="W58" s="119"/>
      <c r="X58" s="119"/>
      <c r="Y58" s="119"/>
      <c r="Z58" s="120"/>
    </row>
    <row r="59" spans="6:27" x14ac:dyDescent="0.55000000000000004">
      <c r="I59" s="117">
        <v>2005</v>
      </c>
      <c r="J59" s="115">
        <f t="shared" ref="J59:J75" si="30">AVERAGE(K59:Z59)</f>
        <v>2.1818181818181817</v>
      </c>
      <c r="K59" s="118">
        <v>3</v>
      </c>
      <c r="L59" s="118">
        <v>2</v>
      </c>
      <c r="M59" s="118">
        <v>2</v>
      </c>
      <c r="N59" s="118">
        <v>2</v>
      </c>
      <c r="O59" s="118">
        <v>2</v>
      </c>
      <c r="P59" s="118">
        <v>2</v>
      </c>
      <c r="Q59" s="118">
        <v>3</v>
      </c>
      <c r="R59" s="118">
        <v>2</v>
      </c>
      <c r="S59" s="118">
        <v>2</v>
      </c>
      <c r="T59" s="118">
        <v>2</v>
      </c>
      <c r="U59" s="118">
        <v>2</v>
      </c>
      <c r="V59" s="119"/>
      <c r="W59" s="119"/>
      <c r="X59" s="119"/>
      <c r="Y59" s="119"/>
      <c r="Z59" s="120"/>
    </row>
    <row r="60" spans="6:27" x14ac:dyDescent="0.55000000000000004">
      <c r="I60" s="117">
        <v>2006</v>
      </c>
      <c r="J60" s="115">
        <f t="shared" si="30"/>
        <v>1.5</v>
      </c>
      <c r="K60" s="118">
        <v>1</v>
      </c>
      <c r="L60" s="118">
        <v>1</v>
      </c>
      <c r="M60" s="118">
        <v>1</v>
      </c>
      <c r="N60" s="118">
        <v>2</v>
      </c>
      <c r="O60" s="118">
        <v>1.5</v>
      </c>
      <c r="P60" s="118">
        <v>2</v>
      </c>
      <c r="Q60" s="118">
        <v>2</v>
      </c>
      <c r="R60" s="119"/>
      <c r="S60" s="119"/>
      <c r="T60" s="119"/>
      <c r="U60" s="119"/>
      <c r="V60" s="119"/>
      <c r="W60" s="119"/>
      <c r="X60" s="119"/>
      <c r="Y60" s="119"/>
      <c r="Z60" s="120"/>
    </row>
    <row r="61" spans="6:27" x14ac:dyDescent="0.55000000000000004">
      <c r="I61" s="117">
        <v>2007</v>
      </c>
      <c r="J61" s="115">
        <f t="shared" si="30"/>
        <v>3.7777777777777777</v>
      </c>
      <c r="K61" s="118">
        <v>4</v>
      </c>
      <c r="L61" s="118">
        <v>4</v>
      </c>
      <c r="M61" s="118">
        <v>4</v>
      </c>
      <c r="N61" s="118">
        <v>4</v>
      </c>
      <c r="O61" s="118">
        <v>4</v>
      </c>
      <c r="P61" s="118">
        <v>4</v>
      </c>
      <c r="Q61" s="118">
        <v>3</v>
      </c>
      <c r="R61" s="118">
        <v>4</v>
      </c>
      <c r="S61" s="118">
        <v>3</v>
      </c>
      <c r="T61" s="119"/>
      <c r="U61" s="119"/>
      <c r="V61" s="119"/>
      <c r="W61" s="119"/>
      <c r="X61" s="119"/>
      <c r="Y61" s="119"/>
      <c r="Z61" s="120"/>
    </row>
    <row r="62" spans="6:27" x14ac:dyDescent="0.55000000000000004">
      <c r="I62" s="117">
        <v>2008</v>
      </c>
      <c r="J62" s="115">
        <f t="shared" si="30"/>
        <v>2.1428571428571428</v>
      </c>
      <c r="K62" s="118">
        <v>2</v>
      </c>
      <c r="L62" s="118">
        <v>2</v>
      </c>
      <c r="M62" s="118">
        <v>2</v>
      </c>
      <c r="N62" s="118">
        <v>3</v>
      </c>
      <c r="O62" s="118">
        <v>1.5</v>
      </c>
      <c r="P62" s="118">
        <v>2</v>
      </c>
      <c r="Q62" s="118">
        <v>2</v>
      </c>
      <c r="R62" s="118">
        <v>2</v>
      </c>
      <c r="S62" s="118">
        <v>2</v>
      </c>
      <c r="T62" s="118">
        <v>2</v>
      </c>
      <c r="U62" s="118">
        <v>2</v>
      </c>
      <c r="V62" s="118">
        <v>2</v>
      </c>
      <c r="W62" s="118">
        <v>2.5</v>
      </c>
      <c r="X62" s="118">
        <v>3</v>
      </c>
      <c r="Y62" s="119"/>
      <c r="Z62" s="120"/>
    </row>
    <row r="63" spans="6:27" x14ac:dyDescent="0.55000000000000004">
      <c r="I63" s="117">
        <v>2009</v>
      </c>
      <c r="J63" s="115">
        <f t="shared" si="30"/>
        <v>1.25</v>
      </c>
      <c r="K63" s="118">
        <v>1</v>
      </c>
      <c r="L63" s="118">
        <v>1</v>
      </c>
      <c r="M63" s="118">
        <v>0.5</v>
      </c>
      <c r="N63" s="118">
        <v>1</v>
      </c>
      <c r="O63" s="118">
        <v>1</v>
      </c>
      <c r="P63" s="118">
        <v>3</v>
      </c>
      <c r="Q63" s="119"/>
      <c r="R63" s="119"/>
      <c r="S63" s="119"/>
      <c r="T63" s="119"/>
      <c r="U63" s="119"/>
      <c r="V63" s="119"/>
      <c r="W63" s="119"/>
      <c r="X63" s="119"/>
      <c r="Y63" s="119"/>
      <c r="Z63" s="120"/>
    </row>
    <row r="64" spans="6:27" x14ac:dyDescent="0.55000000000000004">
      <c r="I64" s="117">
        <v>2010</v>
      </c>
      <c r="J64" s="115">
        <f t="shared" si="30"/>
        <v>1.9166666666666667</v>
      </c>
      <c r="K64" s="118">
        <v>0.5</v>
      </c>
      <c r="L64" s="118">
        <v>0.5</v>
      </c>
      <c r="M64" s="118">
        <v>1.5</v>
      </c>
      <c r="N64" s="118">
        <v>2</v>
      </c>
      <c r="O64" s="118">
        <v>3</v>
      </c>
      <c r="P64" s="118">
        <v>2</v>
      </c>
      <c r="Q64" s="118">
        <v>1.5</v>
      </c>
      <c r="R64" s="118">
        <v>2.5</v>
      </c>
      <c r="S64" s="118">
        <v>3</v>
      </c>
      <c r="T64" s="118">
        <v>2.5</v>
      </c>
      <c r="U64" s="118">
        <v>2</v>
      </c>
      <c r="V64" s="118">
        <v>2</v>
      </c>
      <c r="W64" s="119"/>
      <c r="X64" s="119"/>
      <c r="Y64" s="119"/>
      <c r="Z64" s="120"/>
    </row>
    <row r="65" spans="9:26" x14ac:dyDescent="0.55000000000000004">
      <c r="I65" s="117">
        <v>2011</v>
      </c>
      <c r="J65" s="115">
        <f t="shared" si="30"/>
        <v>1.7222222222222223</v>
      </c>
      <c r="K65" s="118">
        <v>2</v>
      </c>
      <c r="L65" s="118">
        <v>2</v>
      </c>
      <c r="M65" s="118">
        <v>2</v>
      </c>
      <c r="N65" s="118">
        <v>2</v>
      </c>
      <c r="O65" s="118">
        <v>2</v>
      </c>
      <c r="P65" s="118">
        <v>1</v>
      </c>
      <c r="Q65" s="118">
        <v>1.5</v>
      </c>
      <c r="R65" s="118">
        <v>1.5</v>
      </c>
      <c r="S65" s="118">
        <v>1.5</v>
      </c>
      <c r="T65" s="119"/>
      <c r="U65" s="119"/>
      <c r="V65" s="119"/>
      <c r="W65" s="119"/>
      <c r="X65" s="119"/>
      <c r="Y65" s="119"/>
      <c r="Z65" s="120"/>
    </row>
    <row r="66" spans="9:26" x14ac:dyDescent="0.55000000000000004">
      <c r="I66" s="117">
        <v>2012</v>
      </c>
      <c r="J66" s="115">
        <f t="shared" si="30"/>
        <v>2.7916666666666665</v>
      </c>
      <c r="K66" s="118">
        <v>2</v>
      </c>
      <c r="L66" s="118">
        <v>2</v>
      </c>
      <c r="M66" s="118">
        <v>3</v>
      </c>
      <c r="N66" s="118">
        <v>3</v>
      </c>
      <c r="O66" s="118">
        <v>2.5</v>
      </c>
      <c r="P66" s="118">
        <v>2</v>
      </c>
      <c r="Q66" s="118">
        <v>2</v>
      </c>
      <c r="R66" s="118">
        <v>1</v>
      </c>
      <c r="S66" s="118">
        <v>4</v>
      </c>
      <c r="T66" s="118">
        <v>4</v>
      </c>
      <c r="U66" s="118">
        <v>4</v>
      </c>
      <c r="V66" s="118">
        <v>4</v>
      </c>
      <c r="W66" s="119"/>
      <c r="X66" s="119"/>
      <c r="Y66" s="119"/>
      <c r="Z66" s="120"/>
    </row>
    <row r="67" spans="9:26" x14ac:dyDescent="0.55000000000000004">
      <c r="I67" s="117">
        <v>2013</v>
      </c>
      <c r="J67" s="115">
        <f t="shared" si="30"/>
        <v>2.7</v>
      </c>
      <c r="K67" s="118">
        <v>1.5</v>
      </c>
      <c r="L67" s="118">
        <v>3</v>
      </c>
      <c r="M67" s="118">
        <v>3</v>
      </c>
      <c r="N67" s="118">
        <v>3</v>
      </c>
      <c r="O67" s="118">
        <v>3</v>
      </c>
      <c r="P67" s="118">
        <v>2</v>
      </c>
      <c r="Q67" s="118">
        <v>2</v>
      </c>
      <c r="R67" s="118">
        <v>2</v>
      </c>
      <c r="S67" s="118">
        <v>3</v>
      </c>
      <c r="T67" s="118">
        <v>3</v>
      </c>
      <c r="U67" s="118">
        <v>3</v>
      </c>
      <c r="V67" s="118">
        <v>2</v>
      </c>
      <c r="W67" s="118">
        <v>3</v>
      </c>
      <c r="X67" s="118">
        <v>3</v>
      </c>
      <c r="Y67" s="118">
        <v>4</v>
      </c>
      <c r="Z67" s="120"/>
    </row>
    <row r="68" spans="9:26" x14ac:dyDescent="0.55000000000000004">
      <c r="I68" s="117">
        <v>2014</v>
      </c>
      <c r="J68" s="115">
        <f t="shared" si="30"/>
        <v>1.875</v>
      </c>
      <c r="K68" s="118">
        <v>2</v>
      </c>
      <c r="L68" s="118">
        <v>2</v>
      </c>
      <c r="M68" s="118">
        <v>1.5</v>
      </c>
      <c r="N68" s="118">
        <v>2.5</v>
      </c>
      <c r="O68" s="118">
        <v>3</v>
      </c>
      <c r="P68" s="118">
        <v>2.5</v>
      </c>
      <c r="Q68" s="118">
        <v>1.5</v>
      </c>
      <c r="R68" s="118">
        <v>1</v>
      </c>
      <c r="S68" s="118">
        <v>2</v>
      </c>
      <c r="T68" s="118">
        <v>1.5</v>
      </c>
      <c r="U68" s="118">
        <v>1.5</v>
      </c>
      <c r="V68" s="118">
        <v>1.5</v>
      </c>
      <c r="W68" s="118">
        <v>1.5</v>
      </c>
      <c r="X68" s="118">
        <v>1.5</v>
      </c>
      <c r="Y68" s="118">
        <v>2.5</v>
      </c>
      <c r="Z68" s="121">
        <v>2</v>
      </c>
    </row>
    <row r="69" spans="9:26" x14ac:dyDescent="0.55000000000000004">
      <c r="I69" s="117">
        <v>2015</v>
      </c>
      <c r="J69" s="115">
        <f t="shared" si="30"/>
        <v>2.8</v>
      </c>
      <c r="K69" s="118">
        <v>3</v>
      </c>
      <c r="L69" s="118">
        <v>1</v>
      </c>
      <c r="M69" s="118">
        <v>2</v>
      </c>
      <c r="N69" s="118">
        <v>3</v>
      </c>
      <c r="O69" s="118">
        <v>3</v>
      </c>
      <c r="P69" s="118">
        <v>3</v>
      </c>
      <c r="Q69" s="118">
        <v>3</v>
      </c>
      <c r="R69" s="118">
        <v>3</v>
      </c>
      <c r="S69" s="118">
        <v>3</v>
      </c>
      <c r="T69" s="118">
        <v>3</v>
      </c>
      <c r="U69" s="118">
        <v>3</v>
      </c>
      <c r="V69" s="118">
        <v>3</v>
      </c>
      <c r="W69" s="118">
        <v>3</v>
      </c>
      <c r="X69" s="118">
        <v>3</v>
      </c>
      <c r="Y69" s="118">
        <v>3</v>
      </c>
      <c r="Z69" s="120"/>
    </row>
    <row r="70" spans="9:26" x14ac:dyDescent="0.55000000000000004">
      <c r="I70" s="117">
        <v>2016</v>
      </c>
      <c r="J70" s="115">
        <f t="shared" si="30"/>
        <v>1.25</v>
      </c>
      <c r="K70" s="118">
        <v>1.5</v>
      </c>
      <c r="L70" s="118">
        <v>2</v>
      </c>
      <c r="M70" s="118">
        <v>1</v>
      </c>
      <c r="N70" s="118">
        <v>2</v>
      </c>
      <c r="O70" s="118">
        <v>1</v>
      </c>
      <c r="P70" s="118">
        <v>1.5</v>
      </c>
      <c r="Q70" s="118">
        <v>1</v>
      </c>
      <c r="R70" s="118">
        <v>1</v>
      </c>
      <c r="S70" s="118">
        <v>1</v>
      </c>
      <c r="T70" s="118">
        <v>2</v>
      </c>
      <c r="U70" s="118">
        <v>1</v>
      </c>
      <c r="V70" s="118">
        <v>1</v>
      </c>
      <c r="W70" s="118">
        <v>1</v>
      </c>
      <c r="X70" s="118">
        <v>1</v>
      </c>
      <c r="Y70" s="118">
        <v>1</v>
      </c>
      <c r="Z70" s="121">
        <v>1</v>
      </c>
    </row>
    <row r="71" spans="9:26" x14ac:dyDescent="0.55000000000000004">
      <c r="I71" s="117">
        <v>2017</v>
      </c>
      <c r="J71" s="115">
        <f t="shared" si="30"/>
        <v>1.75</v>
      </c>
      <c r="K71" s="122">
        <v>1</v>
      </c>
      <c r="L71" s="122">
        <v>1</v>
      </c>
      <c r="M71" s="118">
        <v>1</v>
      </c>
      <c r="N71" s="118">
        <v>3</v>
      </c>
      <c r="O71" s="118">
        <v>1</v>
      </c>
      <c r="P71" s="118">
        <v>1</v>
      </c>
      <c r="Q71" s="118">
        <v>3</v>
      </c>
      <c r="R71" s="118">
        <v>3</v>
      </c>
      <c r="S71" s="119"/>
      <c r="T71" s="119"/>
      <c r="U71" s="119"/>
      <c r="V71" s="119"/>
      <c r="W71" s="119"/>
      <c r="X71" s="119"/>
      <c r="Y71" s="119"/>
      <c r="Z71" s="120"/>
    </row>
    <row r="72" spans="9:26" x14ac:dyDescent="0.55000000000000004">
      <c r="I72" s="117">
        <v>2018</v>
      </c>
      <c r="J72" s="115">
        <f t="shared" si="30"/>
        <v>3.75</v>
      </c>
      <c r="K72" s="122">
        <v>3</v>
      </c>
      <c r="L72" s="122">
        <v>3</v>
      </c>
      <c r="M72" s="122">
        <v>3</v>
      </c>
      <c r="N72" s="122">
        <v>4</v>
      </c>
      <c r="O72" s="122">
        <v>4</v>
      </c>
      <c r="P72" s="122">
        <v>4</v>
      </c>
      <c r="Q72" s="122">
        <v>4</v>
      </c>
      <c r="R72" s="122">
        <v>4</v>
      </c>
      <c r="S72" s="122">
        <v>4</v>
      </c>
      <c r="T72" s="122">
        <v>4</v>
      </c>
      <c r="U72" s="122">
        <v>4</v>
      </c>
      <c r="V72" s="118">
        <v>4</v>
      </c>
      <c r="W72" s="119"/>
      <c r="X72" s="119"/>
      <c r="Y72" s="119"/>
      <c r="Z72" s="120"/>
    </row>
    <row r="73" spans="9:26" x14ac:dyDescent="0.55000000000000004">
      <c r="I73" s="117">
        <v>2019</v>
      </c>
      <c r="J73" s="115">
        <f t="shared" si="30"/>
        <v>1.9230769230769231</v>
      </c>
      <c r="K73" s="122">
        <v>2</v>
      </c>
      <c r="L73" s="122">
        <v>2</v>
      </c>
      <c r="M73" s="122">
        <v>1</v>
      </c>
      <c r="N73" s="122">
        <v>2</v>
      </c>
      <c r="O73" s="122">
        <v>2</v>
      </c>
      <c r="P73" s="122">
        <v>2</v>
      </c>
      <c r="Q73" s="122">
        <v>2</v>
      </c>
      <c r="R73" s="122">
        <v>2</v>
      </c>
      <c r="S73" s="122">
        <v>2</v>
      </c>
      <c r="T73" s="122">
        <v>2</v>
      </c>
      <c r="U73" s="122">
        <v>2</v>
      </c>
      <c r="V73" s="122">
        <v>2</v>
      </c>
      <c r="W73" s="122">
        <v>2</v>
      </c>
      <c r="X73" s="119"/>
      <c r="Y73" s="119"/>
      <c r="Z73" s="120"/>
    </row>
    <row r="74" spans="9:26" x14ac:dyDescent="0.55000000000000004">
      <c r="I74" s="117">
        <v>2020</v>
      </c>
      <c r="J74" s="115">
        <f t="shared" si="30"/>
        <v>3.9090909090909092</v>
      </c>
      <c r="K74" s="122">
        <v>4</v>
      </c>
      <c r="L74" s="122">
        <v>4</v>
      </c>
      <c r="M74" s="122">
        <v>4</v>
      </c>
      <c r="N74" s="122">
        <v>3</v>
      </c>
      <c r="O74" s="122">
        <v>4</v>
      </c>
      <c r="P74" s="122">
        <v>4</v>
      </c>
      <c r="Q74" s="122">
        <v>4</v>
      </c>
      <c r="R74" s="122">
        <v>4</v>
      </c>
      <c r="S74" s="122">
        <v>4</v>
      </c>
      <c r="T74" s="122">
        <v>4</v>
      </c>
      <c r="U74" s="122">
        <v>4</v>
      </c>
      <c r="V74" s="119"/>
      <c r="W74" s="119"/>
      <c r="X74" s="119"/>
      <c r="Y74" s="119"/>
      <c r="Z74" s="120"/>
    </row>
    <row r="75" spans="9:26" ht="14.7" thickBot="1" x14ac:dyDescent="0.6">
      <c r="I75" s="123">
        <v>2021</v>
      </c>
      <c r="J75" s="116">
        <f t="shared" si="30"/>
        <v>2.1538461538461537</v>
      </c>
      <c r="K75" s="124">
        <v>2</v>
      </c>
      <c r="L75" s="124">
        <v>2</v>
      </c>
      <c r="M75" s="124">
        <v>2</v>
      </c>
      <c r="N75" s="124">
        <v>3</v>
      </c>
      <c r="O75" s="124">
        <v>2</v>
      </c>
      <c r="P75" s="124">
        <v>2</v>
      </c>
      <c r="Q75" s="124">
        <v>2</v>
      </c>
      <c r="R75" s="124">
        <v>3</v>
      </c>
      <c r="S75" s="124">
        <v>2</v>
      </c>
      <c r="T75" s="124">
        <v>2</v>
      </c>
      <c r="U75" s="124">
        <v>2</v>
      </c>
      <c r="V75" s="124">
        <v>2</v>
      </c>
      <c r="W75" s="124">
        <v>2</v>
      </c>
      <c r="X75" s="125"/>
      <c r="Y75" s="125"/>
      <c r="Z75" s="126"/>
    </row>
  </sheetData>
  <mergeCells count="8">
    <mergeCell ref="T29:W29"/>
    <mergeCell ref="S5:X5"/>
    <mergeCell ref="F5:K5"/>
    <mergeCell ref="M5:Q5"/>
    <mergeCell ref="Y28:AM28"/>
    <mergeCell ref="F28:K28"/>
    <mergeCell ref="M28:Q28"/>
    <mergeCell ref="S28:W28"/>
  </mergeCells>
  <pageMargins left="0.7" right="0.7" top="0.75" bottom="0.75" header="0.3" footer="0.3"/>
  <pageSetup orientation="portrait" r:id="rId1"/>
  <ignoredErrors>
    <ignoredError sqref="K7:K23 K30:K47" formulaRange="1"/>
    <ignoredError sqref="N6:Q6" numberStoredAsText="1"/>
  </ignoredError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Q78"/>
  <sheetViews>
    <sheetView topLeftCell="A78" workbookViewId="0">
      <selection activeCell="F20" sqref="F20"/>
    </sheetView>
  </sheetViews>
  <sheetFormatPr defaultRowHeight="14.4" x14ac:dyDescent="0.55000000000000004"/>
  <cols>
    <col min="1" max="1" width="16.26171875" customWidth="1"/>
    <col min="2" max="3" width="10.15625" bestFit="1" customWidth="1"/>
    <col min="7" max="7" width="15" customWidth="1"/>
  </cols>
  <sheetData>
    <row r="1" spans="1:17" x14ac:dyDescent="0.55000000000000004">
      <c r="A1" t="s">
        <v>1017</v>
      </c>
    </row>
    <row r="2" spans="1:17" x14ac:dyDescent="0.55000000000000004">
      <c r="A2" t="s">
        <v>1018</v>
      </c>
    </row>
    <row r="3" spans="1:17" x14ac:dyDescent="0.55000000000000004">
      <c r="A3" t="s">
        <v>1019</v>
      </c>
    </row>
    <row r="4" spans="1:17" s="298" customFormat="1" ht="58.8" customHeight="1" x14ac:dyDescent="0.55000000000000004">
      <c r="A4" s="317" t="s">
        <v>1020</v>
      </c>
      <c r="B4" s="317"/>
      <c r="C4" s="317"/>
      <c r="D4" s="317"/>
      <c r="E4" s="317"/>
      <c r="F4" s="317"/>
      <c r="G4" s="317"/>
      <c r="H4" s="317"/>
      <c r="I4" s="317"/>
      <c r="J4" s="317"/>
      <c r="K4" s="317"/>
      <c r="L4" s="317"/>
      <c r="M4" s="317"/>
      <c r="N4" s="317"/>
      <c r="O4" s="317"/>
      <c r="P4" s="317"/>
    </row>
    <row r="5" spans="1:17" x14ac:dyDescent="0.55000000000000004">
      <c r="A5" t="s">
        <v>1015</v>
      </c>
    </row>
    <row r="6" spans="1:17" x14ac:dyDescent="0.55000000000000004">
      <c r="A6" t="s">
        <v>1016</v>
      </c>
    </row>
    <row r="8" spans="1:17" ht="14.7" thickBot="1" x14ac:dyDescent="0.6"/>
    <row r="9" spans="1:17" ht="14.7" thickBot="1" x14ac:dyDescent="0.6">
      <c r="A9" s="332" t="s">
        <v>1021</v>
      </c>
      <c r="B9" s="333"/>
      <c r="C9" s="333"/>
      <c r="D9" s="333"/>
      <c r="E9" s="334"/>
    </row>
    <row r="10" spans="1:17" ht="15" customHeight="1" thickBot="1" x14ac:dyDescent="0.6">
      <c r="A10" s="202" t="s">
        <v>1014</v>
      </c>
      <c r="B10" s="335" t="s">
        <v>1012</v>
      </c>
      <c r="C10" s="336"/>
      <c r="D10" s="336"/>
      <c r="E10" s="337"/>
      <c r="G10" s="167">
        <v>2021</v>
      </c>
      <c r="H10" s="329" t="s">
        <v>1012</v>
      </c>
      <c r="I10" s="330"/>
      <c r="J10" s="330"/>
      <c r="K10" s="331"/>
    </row>
    <row r="11" spans="1:17" ht="14.7" thickBot="1" x14ac:dyDescent="0.6">
      <c r="A11" s="203" t="s">
        <v>1011</v>
      </c>
      <c r="B11" s="204" t="s">
        <v>891</v>
      </c>
      <c r="C11" s="205" t="s">
        <v>892</v>
      </c>
      <c r="D11" s="205" t="s">
        <v>893</v>
      </c>
      <c r="E11" s="206" t="s">
        <v>894</v>
      </c>
      <c r="G11" s="154" t="s">
        <v>1011</v>
      </c>
      <c r="H11" s="155" t="s">
        <v>891</v>
      </c>
      <c r="I11" s="156" t="s">
        <v>892</v>
      </c>
      <c r="J11" s="156" t="s">
        <v>893</v>
      </c>
      <c r="K11" s="157" t="s">
        <v>894</v>
      </c>
      <c r="M11" s="158" t="s">
        <v>896</v>
      </c>
      <c r="N11" s="158" t="s">
        <v>990</v>
      </c>
      <c r="O11" s="158" t="s">
        <v>991</v>
      </c>
      <c r="P11" s="158" t="s">
        <v>992</v>
      </c>
      <c r="Q11" s="158" t="s">
        <v>993</v>
      </c>
    </row>
    <row r="12" spans="1:17" x14ac:dyDescent="0.55000000000000004">
      <c r="A12" s="207" t="s">
        <v>891</v>
      </c>
      <c r="B12" s="208">
        <f>SUM(N12,N18,N25,N32,N39,N46,N53,N60,N67,N74)</f>
        <v>1795</v>
      </c>
      <c r="C12" s="209"/>
      <c r="D12" s="209"/>
      <c r="E12" s="210"/>
      <c r="G12" s="153" t="s">
        <v>891</v>
      </c>
      <c r="H12" s="145">
        <f>N12/N$16</f>
        <v>0.90084388185654007</v>
      </c>
      <c r="I12" s="145"/>
      <c r="J12" s="145"/>
      <c r="K12" s="146"/>
      <c r="M12" s="159">
        <v>1</v>
      </c>
      <c r="N12" s="159">
        <v>427</v>
      </c>
      <c r="O12" s="159"/>
      <c r="P12" s="159" t="s">
        <v>1013</v>
      </c>
    </row>
    <row r="13" spans="1:17" x14ac:dyDescent="0.55000000000000004">
      <c r="A13" s="207" t="s">
        <v>892</v>
      </c>
      <c r="B13" s="211">
        <f>SUM(N13,N19,N26,N33,N40,N47,N54,N61,N68,N75)</f>
        <v>243</v>
      </c>
      <c r="C13" s="212">
        <f>SUM(O13,O19,O26,O33,O40,O47,O54,O61,O68,O75)</f>
        <v>1110</v>
      </c>
      <c r="D13" s="213"/>
      <c r="E13" s="214"/>
      <c r="G13" s="153" t="s">
        <v>892</v>
      </c>
      <c r="H13" s="145">
        <f t="shared" ref="H13:H15" si="0">N13/N$16</f>
        <v>8.0168776371308023E-2</v>
      </c>
      <c r="I13" s="108">
        <f>O13/O$16</f>
        <v>0.64</v>
      </c>
      <c r="J13" s="108"/>
      <c r="K13" s="13"/>
      <c r="M13" s="159">
        <v>2</v>
      </c>
      <c r="N13" s="159">
        <v>38</v>
      </c>
      <c r="O13" s="159">
        <v>176</v>
      </c>
      <c r="P13" s="159" t="s">
        <v>1013</v>
      </c>
    </row>
    <row r="14" spans="1:17" x14ac:dyDescent="0.55000000000000004">
      <c r="A14" s="207" t="s">
        <v>893</v>
      </c>
      <c r="B14" s="211">
        <f>SUM(N14,N20,N27,N34,N41,N48,N55,N62,N69,N76)</f>
        <v>25</v>
      </c>
      <c r="C14" s="212">
        <f>SUM(O14,O20,O27,O34,O41,O48,O55,O62,O69,O76)</f>
        <v>304</v>
      </c>
      <c r="D14" s="212">
        <f>SUM(P14,P20,P27,P34,P41,P48,P55,P62,P69,P76)</f>
        <v>363</v>
      </c>
      <c r="E14" s="214"/>
      <c r="G14" s="153" t="s">
        <v>893</v>
      </c>
      <c r="H14" s="145">
        <f t="shared" si="0"/>
        <v>1.2658227848101266E-2</v>
      </c>
      <c r="I14" s="108">
        <f t="shared" ref="I14:I15" si="1">O14/O$16</f>
        <v>0.34909090909090912</v>
      </c>
      <c r="J14" s="108">
        <f>P14/P$16</f>
        <v>0.95833333333333337</v>
      </c>
      <c r="K14" s="13"/>
      <c r="M14" s="159">
        <v>3</v>
      </c>
      <c r="N14" s="159">
        <v>6</v>
      </c>
      <c r="O14" s="159">
        <v>96</v>
      </c>
      <c r="P14" s="159">
        <v>69</v>
      </c>
    </row>
    <row r="15" spans="1:17" ht="14.7" thickBot="1" x14ac:dyDescent="0.6">
      <c r="A15" s="215" t="s">
        <v>894</v>
      </c>
      <c r="B15" s="216">
        <f>SUM(N15,N21,N28,N35,N42,N49,N56,N63,N70,N77)</f>
        <v>5</v>
      </c>
      <c r="C15" s="217">
        <f>SUM(O15,O21,O28,O35,O42,O49,O56,O63,O70,O77)</f>
        <v>13</v>
      </c>
      <c r="D15" s="217">
        <f>SUM(P15,P21,P28,P35,P42,P49,P56,P63,P70,P77)</f>
        <v>13</v>
      </c>
      <c r="E15" s="218">
        <f>SUM(Q15,Q21,Q28,Q35,Q42,Q49,Q56,Q63,Q70,Q77)</f>
        <v>4</v>
      </c>
      <c r="G15" s="39" t="s">
        <v>894</v>
      </c>
      <c r="H15" s="166">
        <f t="shared" si="0"/>
        <v>6.3291139240506328E-3</v>
      </c>
      <c r="I15" s="110">
        <f t="shared" si="1"/>
        <v>1.090909090909091E-2</v>
      </c>
      <c r="J15" s="110">
        <f>P15/P$16</f>
        <v>4.1666666666666664E-2</v>
      </c>
      <c r="K15" s="14" t="s">
        <v>980</v>
      </c>
      <c r="M15" s="159">
        <v>4</v>
      </c>
      <c r="N15" s="161">
        <v>3</v>
      </c>
      <c r="O15" s="161">
        <v>3</v>
      </c>
      <c r="P15" s="161">
        <v>3</v>
      </c>
      <c r="Q15" s="160">
        <v>0</v>
      </c>
    </row>
    <row r="16" spans="1:17" ht="14.7" thickBot="1" x14ac:dyDescent="0.6">
      <c r="A16" s="219"/>
      <c r="B16" s="220">
        <f>SUM(B12:B15)</f>
        <v>2068</v>
      </c>
      <c r="C16" s="220">
        <f t="shared" ref="C16:E16" si="2">SUM(C12:C15)</f>
        <v>1427</v>
      </c>
      <c r="D16" s="220">
        <f t="shared" si="2"/>
        <v>376</v>
      </c>
      <c r="E16" s="220">
        <f t="shared" si="2"/>
        <v>4</v>
      </c>
      <c r="N16" s="163">
        <f>SUM(N12:N15)</f>
        <v>474</v>
      </c>
      <c r="O16" s="164">
        <f t="shared" ref="O16:Q16" si="3">SUM(O12:O15)</f>
        <v>275</v>
      </c>
      <c r="P16" s="164">
        <f t="shared" si="3"/>
        <v>72</v>
      </c>
      <c r="Q16" s="165">
        <f t="shared" si="3"/>
        <v>0</v>
      </c>
    </row>
    <row r="17" spans="1:17" ht="14.7" thickBot="1" x14ac:dyDescent="0.6">
      <c r="G17" s="167">
        <v>2020</v>
      </c>
      <c r="H17" s="329" t="s">
        <v>1012</v>
      </c>
      <c r="I17" s="330"/>
      <c r="J17" s="330"/>
      <c r="K17" s="331"/>
      <c r="M17" s="158" t="s">
        <v>896</v>
      </c>
      <c r="N17" s="162" t="s">
        <v>990</v>
      </c>
      <c r="O17" s="162" t="s">
        <v>991</v>
      </c>
      <c r="P17" s="162" t="s">
        <v>992</v>
      </c>
      <c r="Q17" s="162" t="s">
        <v>993</v>
      </c>
    </row>
    <row r="18" spans="1:17" ht="14.7" thickBot="1" x14ac:dyDescent="0.6">
      <c r="A18" s="324" t="s">
        <v>1022</v>
      </c>
      <c r="B18" s="324"/>
      <c r="C18" s="324"/>
      <c r="D18" s="324"/>
      <c r="E18" s="324"/>
      <c r="G18" s="154" t="s">
        <v>1011</v>
      </c>
      <c r="H18" s="155" t="s">
        <v>891</v>
      </c>
      <c r="I18" s="156" t="s">
        <v>892</v>
      </c>
      <c r="J18" s="156" t="s">
        <v>893</v>
      </c>
      <c r="K18" s="157" t="s">
        <v>894</v>
      </c>
      <c r="M18" s="159">
        <v>1</v>
      </c>
      <c r="N18" s="159">
        <v>479</v>
      </c>
      <c r="O18" s="159"/>
      <c r="P18" s="159" t="s">
        <v>1013</v>
      </c>
      <c r="Q18" s="159" t="s">
        <v>1013</v>
      </c>
    </row>
    <row r="19" spans="1:17" ht="14.7" thickBot="1" x14ac:dyDescent="0.6">
      <c r="A19" s="167" t="s">
        <v>1014</v>
      </c>
      <c r="B19" s="299" t="s">
        <v>1012</v>
      </c>
      <c r="C19" s="300"/>
      <c r="D19" s="300"/>
      <c r="E19" s="301"/>
      <c r="G19" s="153" t="s">
        <v>891</v>
      </c>
      <c r="H19" s="145">
        <f>N18/N$22</f>
        <v>0.86462093862815881</v>
      </c>
      <c r="I19" s="145"/>
      <c r="J19" s="145"/>
      <c r="K19" s="146"/>
      <c r="M19" s="159">
        <v>2</v>
      </c>
      <c r="N19" s="159">
        <v>64</v>
      </c>
      <c r="O19" s="159">
        <v>246</v>
      </c>
      <c r="P19" s="159" t="s">
        <v>1013</v>
      </c>
      <c r="Q19" s="159" t="s">
        <v>1013</v>
      </c>
    </row>
    <row r="20" spans="1:17" ht="14.7" thickBot="1" x14ac:dyDescent="0.6">
      <c r="A20" s="168" t="s">
        <v>1011</v>
      </c>
      <c r="B20" s="178" t="s">
        <v>891</v>
      </c>
      <c r="C20" s="179" t="s">
        <v>892</v>
      </c>
      <c r="D20" s="179" t="s">
        <v>893</v>
      </c>
      <c r="E20" s="180" t="s">
        <v>894</v>
      </c>
      <c r="G20" s="153" t="s">
        <v>892</v>
      </c>
      <c r="H20" s="145">
        <f t="shared" ref="H20:H22" si="4">N19/N$22</f>
        <v>0.11552346570397112</v>
      </c>
      <c r="I20" s="108">
        <f>O19/O$22</f>
        <v>0.64907651715039583</v>
      </c>
      <c r="J20" s="108"/>
      <c r="K20" s="13"/>
      <c r="M20" s="159">
        <v>3</v>
      </c>
      <c r="N20" s="159">
        <v>11</v>
      </c>
      <c r="O20" s="159">
        <v>131</v>
      </c>
      <c r="P20" s="159">
        <v>99</v>
      </c>
      <c r="Q20" s="159" t="s">
        <v>1013</v>
      </c>
    </row>
    <row r="21" spans="1:17" ht="14.7" thickBot="1" x14ac:dyDescent="0.6">
      <c r="A21" s="169" t="s">
        <v>891</v>
      </c>
      <c r="B21" s="176">
        <f>B12/B$16</f>
        <v>0.86798839458413923</v>
      </c>
      <c r="C21" s="170"/>
      <c r="D21" s="170"/>
      <c r="E21" s="171"/>
      <c r="G21" s="153" t="s">
        <v>893</v>
      </c>
      <c r="H21" s="145">
        <f t="shared" si="4"/>
        <v>1.9855595667870037E-2</v>
      </c>
      <c r="I21" s="108">
        <f t="shared" ref="I21:I22" si="5">O20/O$22</f>
        <v>0.34564643799472294</v>
      </c>
      <c r="J21" s="108">
        <f>P20/P$22</f>
        <v>0.96116504854368934</v>
      </c>
      <c r="K21" s="13"/>
      <c r="M21" s="159">
        <v>4</v>
      </c>
      <c r="N21" s="159">
        <v>0</v>
      </c>
      <c r="O21" s="159">
        <v>2</v>
      </c>
      <c r="P21" s="159">
        <v>4</v>
      </c>
      <c r="Q21" s="159">
        <v>1</v>
      </c>
    </row>
    <row r="22" spans="1:17" ht="14.7" thickBot="1" x14ac:dyDescent="0.6">
      <c r="A22" s="169" t="s">
        <v>892</v>
      </c>
      <c r="B22" s="181">
        <f>B13/B$16</f>
        <v>0.11750483558994197</v>
      </c>
      <c r="C22" s="172">
        <f>C13/C$16</f>
        <v>0.77785564120532591</v>
      </c>
      <c r="D22" s="172"/>
      <c r="E22" s="173"/>
      <c r="G22" s="39" t="s">
        <v>894</v>
      </c>
      <c r="H22" s="166">
        <f t="shared" si="4"/>
        <v>0</v>
      </c>
      <c r="I22" s="110">
        <f t="shared" si="5"/>
        <v>5.2770448548812663E-3</v>
      </c>
      <c r="J22" s="110">
        <f>P21/P$22</f>
        <v>3.8834951456310676E-2</v>
      </c>
      <c r="K22" s="14">
        <f>Q21/Q22</f>
        <v>1</v>
      </c>
      <c r="N22" s="163">
        <f>SUM(N18:N21)</f>
        <v>554</v>
      </c>
      <c r="O22" s="164">
        <f t="shared" ref="O22" si="6">SUM(O18:O21)</f>
        <v>379</v>
      </c>
      <c r="P22" s="164">
        <f t="shared" ref="P22" si="7">SUM(P18:P21)</f>
        <v>103</v>
      </c>
      <c r="Q22" s="165">
        <f t="shared" ref="Q22" si="8">SUM(Q18:Q21)</f>
        <v>1</v>
      </c>
    </row>
    <row r="23" spans="1:17" ht="14.7" thickBot="1" x14ac:dyDescent="0.6">
      <c r="A23" s="169" t="s">
        <v>893</v>
      </c>
      <c r="B23" s="181">
        <f>B14/B$16</f>
        <v>1.2088974854932301E-2</v>
      </c>
      <c r="C23" s="172">
        <f>C14/C$16</f>
        <v>0.2130343377715487</v>
      </c>
      <c r="D23" s="172">
        <f>D14/D$16</f>
        <v>0.96542553191489366</v>
      </c>
      <c r="E23" s="173"/>
    </row>
    <row r="24" spans="1:17" ht="14.7" thickBot="1" x14ac:dyDescent="0.6">
      <c r="A24" s="174" t="s">
        <v>894</v>
      </c>
      <c r="B24" s="182">
        <f>B15/B$16</f>
        <v>2.4177949709864605E-3</v>
      </c>
      <c r="C24" s="183">
        <f>C15/C$16</f>
        <v>9.1100210231254385E-3</v>
      </c>
      <c r="D24" s="183">
        <f>D15/D$16</f>
        <v>3.4574468085106384E-2</v>
      </c>
      <c r="E24" s="184">
        <f>E15/E16</f>
        <v>1</v>
      </c>
      <c r="G24" s="167">
        <v>2019</v>
      </c>
      <c r="H24" s="329" t="s">
        <v>1012</v>
      </c>
      <c r="I24" s="330"/>
      <c r="J24" s="330"/>
      <c r="K24" s="331"/>
      <c r="M24" s="158" t="s">
        <v>896</v>
      </c>
      <c r="N24" s="158" t="s">
        <v>990</v>
      </c>
      <c r="O24" s="158" t="s">
        <v>991</v>
      </c>
      <c r="P24" s="158" t="s">
        <v>992</v>
      </c>
      <c r="Q24" s="158" t="s">
        <v>993</v>
      </c>
    </row>
    <row r="25" spans="1:17" ht="14.7" thickBot="1" x14ac:dyDescent="0.6">
      <c r="A25" s="175"/>
      <c r="B25" s="177">
        <f>SUM(B21:B24)</f>
        <v>1</v>
      </c>
      <c r="C25" s="177">
        <f t="shared" ref="C25:E25" si="9">SUM(C21:C24)</f>
        <v>1</v>
      </c>
      <c r="D25" s="177">
        <f t="shared" si="9"/>
        <v>1</v>
      </c>
      <c r="E25" s="177">
        <f t="shared" si="9"/>
        <v>1</v>
      </c>
      <c r="G25" s="154" t="s">
        <v>1011</v>
      </c>
      <c r="H25" s="155" t="s">
        <v>891</v>
      </c>
      <c r="I25" s="156" t="s">
        <v>892</v>
      </c>
      <c r="J25" s="156" t="s">
        <v>893</v>
      </c>
      <c r="K25" s="157" t="s">
        <v>894</v>
      </c>
      <c r="M25" s="159">
        <v>1</v>
      </c>
      <c r="N25" s="159">
        <v>115</v>
      </c>
      <c r="O25" s="159" t="s">
        <v>1013</v>
      </c>
      <c r="P25" s="159" t="s">
        <v>1013</v>
      </c>
      <c r="Q25" s="159" t="s">
        <v>1013</v>
      </c>
    </row>
    <row r="26" spans="1:17" ht="14.7" thickBot="1" x14ac:dyDescent="0.6">
      <c r="G26" s="153" t="s">
        <v>891</v>
      </c>
      <c r="H26" s="145">
        <f>N25/N$29</f>
        <v>0.74193548387096775</v>
      </c>
      <c r="I26" s="145"/>
      <c r="J26" s="145"/>
      <c r="K26" s="146"/>
      <c r="M26" s="159">
        <v>2</v>
      </c>
      <c r="N26" s="159">
        <v>34</v>
      </c>
      <c r="O26" s="159">
        <v>127</v>
      </c>
      <c r="P26" s="159" t="s">
        <v>1013</v>
      </c>
      <c r="Q26" s="159" t="s">
        <v>1013</v>
      </c>
    </row>
    <row r="27" spans="1:17" ht="14.7" thickBot="1" x14ac:dyDescent="0.6">
      <c r="B27" s="178" t="s">
        <v>891</v>
      </c>
      <c r="C27" s="179" t="s">
        <v>892</v>
      </c>
      <c r="D27" s="179" t="s">
        <v>893</v>
      </c>
      <c r="E27" s="179" t="s">
        <v>894</v>
      </c>
      <c r="G27" s="153" t="s">
        <v>892</v>
      </c>
      <c r="H27" s="145">
        <f t="shared" ref="H27:H29" si="10">N26/N$29</f>
        <v>0.21935483870967742</v>
      </c>
      <c r="I27" s="108">
        <f>O26/O$29</f>
        <v>0.74269005847953218</v>
      </c>
      <c r="J27" s="108"/>
      <c r="K27" s="13"/>
      <c r="M27" s="159">
        <v>3</v>
      </c>
      <c r="N27" s="159">
        <v>6</v>
      </c>
      <c r="O27" s="159">
        <v>40</v>
      </c>
      <c r="P27" s="159">
        <v>74</v>
      </c>
      <c r="Q27" s="159" t="s">
        <v>1013</v>
      </c>
    </row>
    <row r="28" spans="1:17" ht="14.7" thickBot="1" x14ac:dyDescent="0.6">
      <c r="A28" s="201" t="s">
        <v>1028</v>
      </c>
      <c r="B28" s="228">
        <f>SUM(B22:B24)</f>
        <v>0.13201160541586074</v>
      </c>
      <c r="C28" s="229">
        <f>SUM(C23:C24)</f>
        <v>0.22214435879467415</v>
      </c>
      <c r="D28" s="229">
        <f>D24</f>
        <v>3.4574468085106384E-2</v>
      </c>
      <c r="E28" s="230" t="s">
        <v>980</v>
      </c>
      <c r="G28" s="153" t="s">
        <v>893</v>
      </c>
      <c r="H28" s="145">
        <f t="shared" si="10"/>
        <v>3.870967741935484E-2</v>
      </c>
      <c r="I28" s="108">
        <f t="shared" ref="I28:I29" si="11">O27/O$29</f>
        <v>0.23391812865497075</v>
      </c>
      <c r="J28" s="108">
        <f>P27/P$29</f>
        <v>0.94871794871794868</v>
      </c>
      <c r="K28" s="13"/>
      <c r="M28" s="159">
        <v>4</v>
      </c>
      <c r="N28" s="159">
        <v>0</v>
      </c>
      <c r="O28" s="159">
        <v>4</v>
      </c>
      <c r="P28" s="159">
        <v>4</v>
      </c>
      <c r="Q28" s="159">
        <v>2</v>
      </c>
    </row>
    <row r="29" spans="1:17" ht="15.75" customHeight="1" thickBot="1" x14ac:dyDescent="0.6">
      <c r="A29" s="201" t="s">
        <v>1029</v>
      </c>
      <c r="B29" s="326" t="s">
        <v>1030</v>
      </c>
      <c r="C29" s="328" t="s">
        <v>1032</v>
      </c>
      <c r="D29" s="325" t="s">
        <v>1031</v>
      </c>
      <c r="E29" s="227"/>
      <c r="G29" s="39" t="s">
        <v>894</v>
      </c>
      <c r="H29" s="166">
        <f t="shared" si="10"/>
        <v>0</v>
      </c>
      <c r="I29" s="110">
        <f t="shared" si="11"/>
        <v>2.3391812865497075E-2</v>
      </c>
      <c r="J29" s="110">
        <f>P28/P$29</f>
        <v>5.128205128205128E-2</v>
      </c>
      <c r="K29" s="14">
        <f>Q28/Q29</f>
        <v>1</v>
      </c>
      <c r="N29" s="163">
        <f>SUM(N25:N28)</f>
        <v>155</v>
      </c>
      <c r="O29" s="164">
        <f t="shared" ref="O29" si="12">SUM(O25:O28)</f>
        <v>171</v>
      </c>
      <c r="P29" s="164">
        <f t="shared" ref="P29" si="13">SUM(P25:P28)</f>
        <v>78</v>
      </c>
      <c r="Q29" s="165">
        <f t="shared" ref="Q29" si="14">SUM(Q25:Q28)</f>
        <v>2</v>
      </c>
    </row>
    <row r="30" spans="1:17" ht="14.7" thickBot="1" x14ac:dyDescent="0.6">
      <c r="B30" s="326"/>
      <c r="C30" s="326"/>
      <c r="D30" s="325"/>
    </row>
    <row r="31" spans="1:17" ht="14.7" thickBot="1" x14ac:dyDescent="0.6">
      <c r="B31" s="326"/>
      <c r="C31" s="326"/>
      <c r="G31" s="167">
        <v>2018</v>
      </c>
      <c r="H31" s="329" t="s">
        <v>1012</v>
      </c>
      <c r="I31" s="330"/>
      <c r="J31" s="330"/>
      <c r="K31" s="331"/>
      <c r="M31" s="158" t="s">
        <v>896</v>
      </c>
      <c r="N31" s="158" t="s">
        <v>990</v>
      </c>
      <c r="O31" s="158" t="s">
        <v>991</v>
      </c>
      <c r="P31" s="158" t="s">
        <v>992</v>
      </c>
      <c r="Q31" s="158" t="s">
        <v>993</v>
      </c>
    </row>
    <row r="32" spans="1:17" ht="14.7" thickBot="1" x14ac:dyDescent="0.6">
      <c r="B32" s="327"/>
      <c r="C32" s="327"/>
      <c r="G32" s="154" t="s">
        <v>1011</v>
      </c>
      <c r="H32" s="155" t="s">
        <v>891</v>
      </c>
      <c r="I32" s="156" t="s">
        <v>892</v>
      </c>
      <c r="J32" s="156" t="s">
        <v>893</v>
      </c>
      <c r="K32" s="157" t="s">
        <v>894</v>
      </c>
      <c r="M32" s="159">
        <v>1</v>
      </c>
      <c r="N32" s="159">
        <v>54</v>
      </c>
      <c r="O32" s="159" t="s">
        <v>1013</v>
      </c>
      <c r="P32" s="159" t="s">
        <v>1013</v>
      </c>
      <c r="Q32" s="159" t="s">
        <v>1013</v>
      </c>
    </row>
    <row r="33" spans="1:17" x14ac:dyDescent="0.55000000000000004">
      <c r="G33" s="153" t="s">
        <v>891</v>
      </c>
      <c r="H33" s="145">
        <f>N32/N$36</f>
        <v>0.83076923076923082</v>
      </c>
      <c r="I33" s="145"/>
      <c r="J33" s="145"/>
      <c r="K33" s="146"/>
      <c r="M33" s="159">
        <v>2</v>
      </c>
      <c r="N33" s="159">
        <v>11</v>
      </c>
      <c r="O33" s="159">
        <v>127</v>
      </c>
      <c r="P33" s="159" t="s">
        <v>1013</v>
      </c>
      <c r="Q33" s="159" t="s">
        <v>1013</v>
      </c>
    </row>
    <row r="34" spans="1:17" x14ac:dyDescent="0.55000000000000004">
      <c r="G34" s="153" t="s">
        <v>892</v>
      </c>
      <c r="H34" s="145">
        <f t="shared" ref="H34:H36" si="15">N33/N$36</f>
        <v>0.16923076923076924</v>
      </c>
      <c r="I34" s="108">
        <f>O33/O$36</f>
        <v>0.88811188811188813</v>
      </c>
      <c r="J34" s="108"/>
      <c r="K34" s="13"/>
      <c r="M34" s="159">
        <v>3</v>
      </c>
      <c r="N34" s="159">
        <v>0</v>
      </c>
      <c r="O34" s="159">
        <v>15</v>
      </c>
      <c r="P34" s="159">
        <v>28</v>
      </c>
      <c r="Q34" s="159" t="s">
        <v>1013</v>
      </c>
    </row>
    <row r="35" spans="1:17" ht="14.7" thickBot="1" x14ac:dyDescent="0.6">
      <c r="G35" s="153" t="s">
        <v>893</v>
      </c>
      <c r="H35" s="145">
        <f t="shared" si="15"/>
        <v>0</v>
      </c>
      <c r="I35" s="108">
        <f t="shared" ref="I35:I36" si="16">O34/O$36</f>
        <v>0.1048951048951049</v>
      </c>
      <c r="J35" s="108">
        <f>P34/P$36</f>
        <v>0.96551724137931039</v>
      </c>
      <c r="K35" s="13"/>
      <c r="M35" s="159">
        <v>4</v>
      </c>
      <c r="N35" s="159">
        <v>0</v>
      </c>
      <c r="O35" s="159">
        <v>1</v>
      </c>
      <c r="P35" s="159">
        <v>1</v>
      </c>
      <c r="Q35" s="159">
        <v>1</v>
      </c>
    </row>
    <row r="36" spans="1:17" ht="14.7" thickBot="1" x14ac:dyDescent="0.6">
      <c r="G36" s="39" t="s">
        <v>894</v>
      </c>
      <c r="H36" s="166">
        <f t="shared" si="15"/>
        <v>0</v>
      </c>
      <c r="I36" s="110">
        <f t="shared" si="16"/>
        <v>6.993006993006993E-3</v>
      </c>
      <c r="J36" s="110">
        <f>P35/P$36</f>
        <v>3.4482758620689655E-2</v>
      </c>
      <c r="K36" s="14">
        <f>Q35/Q36</f>
        <v>1</v>
      </c>
      <c r="N36" s="163">
        <f>SUM(N32:N35)</f>
        <v>65</v>
      </c>
      <c r="O36" s="164">
        <f t="shared" ref="O36" si="17">SUM(O32:O35)</f>
        <v>143</v>
      </c>
      <c r="P36" s="164">
        <f t="shared" ref="P36" si="18">SUM(P32:P35)</f>
        <v>29</v>
      </c>
      <c r="Q36" s="165">
        <f t="shared" ref="Q36" si="19">SUM(Q32:Q35)</f>
        <v>1</v>
      </c>
    </row>
    <row r="37" spans="1:17" ht="14.7" thickBot="1" x14ac:dyDescent="0.6">
      <c r="A37" s="321" t="s">
        <v>1023</v>
      </c>
      <c r="B37" s="322"/>
      <c r="C37" s="322"/>
      <c r="D37" s="322"/>
      <c r="E37" s="323"/>
    </row>
    <row r="38" spans="1:17" ht="14.7" thickBot="1" x14ac:dyDescent="0.6">
      <c r="A38" s="185" t="s">
        <v>1014</v>
      </c>
      <c r="B38" s="318" t="s">
        <v>1012</v>
      </c>
      <c r="C38" s="319"/>
      <c r="D38" s="319"/>
      <c r="E38" s="320"/>
      <c r="G38" s="167">
        <v>2017</v>
      </c>
      <c r="H38" s="329" t="s">
        <v>1012</v>
      </c>
      <c r="I38" s="330"/>
      <c r="J38" s="330"/>
      <c r="K38" s="331"/>
      <c r="M38" s="158" t="s">
        <v>896</v>
      </c>
      <c r="N38" s="158" t="s">
        <v>990</v>
      </c>
      <c r="O38" s="158" t="s">
        <v>991</v>
      </c>
      <c r="P38" s="158" t="s">
        <v>992</v>
      </c>
      <c r="Q38" s="158" t="s">
        <v>993</v>
      </c>
    </row>
    <row r="39" spans="1:17" ht="14.7" thickBot="1" x14ac:dyDescent="0.6">
      <c r="A39" s="186" t="s">
        <v>1011</v>
      </c>
      <c r="B39" s="187" t="s">
        <v>891</v>
      </c>
      <c r="C39" s="188" t="s">
        <v>892</v>
      </c>
      <c r="D39" s="188" t="s">
        <v>893</v>
      </c>
      <c r="E39" s="189" t="s">
        <v>894</v>
      </c>
      <c r="G39" s="154" t="s">
        <v>1011</v>
      </c>
      <c r="H39" s="155" t="s">
        <v>891</v>
      </c>
      <c r="I39" s="156" t="s">
        <v>892</v>
      </c>
      <c r="J39" s="156" t="s">
        <v>893</v>
      </c>
      <c r="K39" s="157" t="s">
        <v>894</v>
      </c>
      <c r="M39" s="159">
        <v>1</v>
      </c>
      <c r="N39" s="159">
        <v>1</v>
      </c>
      <c r="O39" s="159" t="s">
        <v>1013</v>
      </c>
      <c r="P39" s="159" t="s">
        <v>1013</v>
      </c>
      <c r="Q39" s="159"/>
    </row>
    <row r="40" spans="1:17" x14ac:dyDescent="0.55000000000000004">
      <c r="A40" s="190" t="s">
        <v>891</v>
      </c>
      <c r="B40" s="191">
        <f>AVERAGE(H12,H19,H26,H33,H40,H47,H54,H61,H68,H75)</f>
        <v>0.8945674146162389</v>
      </c>
      <c r="C40" s="192"/>
      <c r="D40" s="192"/>
      <c r="E40" s="193"/>
      <c r="G40" s="153" t="s">
        <v>891</v>
      </c>
      <c r="H40" s="145">
        <f>N39/N$43</f>
        <v>1</v>
      </c>
      <c r="I40" s="145"/>
      <c r="J40" s="145"/>
      <c r="K40" s="146"/>
      <c r="M40" s="159">
        <v>2</v>
      </c>
      <c r="N40" s="159">
        <v>0</v>
      </c>
      <c r="O40" s="159">
        <v>4</v>
      </c>
      <c r="P40" s="159" t="s">
        <v>1013</v>
      </c>
      <c r="Q40" s="159"/>
    </row>
    <row r="41" spans="1:17" x14ac:dyDescent="0.55000000000000004">
      <c r="A41" s="190" t="s">
        <v>892</v>
      </c>
      <c r="B41" s="194">
        <f>AVERAGE(H13,H20,H27,H34,H41,H48,H55,H62,H69,H76)</f>
        <v>9.4120705078046665E-2</v>
      </c>
      <c r="C41" s="195">
        <f>AVERAGE(I13,I20,I27,I34,I41,I48,I55,I62,I69,I76)</f>
        <v>0.83232390399884504</v>
      </c>
      <c r="D41" s="195"/>
      <c r="E41" s="196"/>
      <c r="G41" s="153" t="s">
        <v>892</v>
      </c>
      <c r="H41" s="145">
        <f t="shared" ref="H41:H43" si="20">N40/N$43</f>
        <v>0</v>
      </c>
      <c r="I41" s="108">
        <f>O40/O$43</f>
        <v>0.66666666666666663</v>
      </c>
      <c r="J41" s="108"/>
      <c r="K41" s="13"/>
      <c r="M41" s="159">
        <v>3</v>
      </c>
      <c r="N41" s="159">
        <v>0</v>
      </c>
      <c r="O41" s="159">
        <v>2</v>
      </c>
      <c r="P41" s="159">
        <v>3</v>
      </c>
      <c r="Q41" s="159"/>
    </row>
    <row r="42" spans="1:17" ht="14.7" thickBot="1" x14ac:dyDescent="0.6">
      <c r="A42" s="190" t="s">
        <v>893</v>
      </c>
      <c r="B42" s="194">
        <f>AVERAGE(H14,H21,H28,H35,H42,H49,H56,H63,H70,H77)</f>
        <v>8.9006595034209716E-3</v>
      </c>
      <c r="C42" s="195">
        <f>AVERAGE(I14,I21,I28,I35,I42,I49,I56,I63,I70,I77)</f>
        <v>0.15688796249807493</v>
      </c>
      <c r="D42" s="195">
        <f>AVERAGE(J14,J21,J28,J35,J42,J49,J56,J63,J77)</f>
        <v>0.9729789438945784</v>
      </c>
      <c r="E42" s="196"/>
      <c r="G42" s="153" t="s">
        <v>893</v>
      </c>
      <c r="H42" s="145">
        <f t="shared" si="20"/>
        <v>0</v>
      </c>
      <c r="I42" s="108">
        <f t="shared" ref="I42:I43" si="21">O41/O$43</f>
        <v>0.33333333333333331</v>
      </c>
      <c r="J42" s="108">
        <f>P41/P$43</f>
        <v>1</v>
      </c>
      <c r="K42" s="13"/>
      <c r="M42" s="159">
        <v>4</v>
      </c>
      <c r="N42" s="159">
        <v>0</v>
      </c>
      <c r="O42" s="159">
        <v>0</v>
      </c>
      <c r="P42" s="159">
        <v>0</v>
      </c>
      <c r="Q42" s="159">
        <v>0</v>
      </c>
    </row>
    <row r="43" spans="1:17" ht="14.7" thickBot="1" x14ac:dyDescent="0.6">
      <c r="A43" s="197" t="s">
        <v>894</v>
      </c>
      <c r="B43" s="198">
        <f>AVERAGE(H15,H22,H29,H36,H43,H50,H57,H64,H71,H78)</f>
        <v>2.4112208022934204E-3</v>
      </c>
      <c r="C43" s="199">
        <f>AVERAGE(I15,I22,I29,I36,I43,I50,I57,I64,I71,I78)</f>
        <v>1.0788133503079982E-2</v>
      </c>
      <c r="D43" s="199">
        <f>AVERAGE(J15,J22,J29,J36,J43,J50,J57,J64,J78)</f>
        <v>2.702105610542169E-2</v>
      </c>
      <c r="E43" s="200">
        <f>AVERAGE(K15,K22,K29,K36,K43,K50,K57,K64,K71,K78)</f>
        <v>1</v>
      </c>
      <c r="G43" s="39" t="s">
        <v>894</v>
      </c>
      <c r="H43" s="166">
        <f t="shared" si="20"/>
        <v>0</v>
      </c>
      <c r="I43" s="110">
        <f t="shared" si="21"/>
        <v>0</v>
      </c>
      <c r="J43" s="110">
        <f>P42/P$43</f>
        <v>0</v>
      </c>
      <c r="K43" s="14" t="s">
        <v>980</v>
      </c>
      <c r="N43" s="163">
        <f>SUM(N39:N42)</f>
        <v>1</v>
      </c>
      <c r="O43" s="164">
        <f t="shared" ref="O43" si="22">SUM(O39:O42)</f>
        <v>6</v>
      </c>
      <c r="P43" s="164">
        <f t="shared" ref="P43" si="23">SUM(P39:P42)</f>
        <v>3</v>
      </c>
      <c r="Q43" s="165">
        <f t="shared" ref="Q43" si="24">SUM(Q39:Q42)</f>
        <v>0</v>
      </c>
    </row>
    <row r="44" spans="1:17" ht="14.7" thickBot="1" x14ac:dyDescent="0.6">
      <c r="A44" s="222"/>
      <c r="B44" s="223">
        <f>SUM(B40:B43)</f>
        <v>1</v>
      </c>
      <c r="C44" s="223">
        <f t="shared" ref="C44:E44" si="25">SUM(C40:C43)</f>
        <v>0.99999999999999989</v>
      </c>
      <c r="D44" s="223">
        <f t="shared" si="25"/>
        <v>1</v>
      </c>
      <c r="E44" s="224">
        <f t="shared" si="25"/>
        <v>1</v>
      </c>
    </row>
    <row r="45" spans="1:17" ht="14.7" thickBot="1" x14ac:dyDescent="0.6">
      <c r="A45" s="225" t="s">
        <v>1024</v>
      </c>
      <c r="B45" s="221"/>
      <c r="C45" s="221"/>
      <c r="D45" s="221"/>
      <c r="E45" s="221"/>
      <c r="G45" s="167">
        <v>2016</v>
      </c>
      <c r="H45" s="329" t="s">
        <v>1012</v>
      </c>
      <c r="I45" s="330"/>
      <c r="J45" s="330"/>
      <c r="K45" s="331"/>
      <c r="M45" s="158" t="s">
        <v>896</v>
      </c>
      <c r="N45" s="158" t="s">
        <v>990</v>
      </c>
      <c r="O45" s="158" t="s">
        <v>991</v>
      </c>
      <c r="P45" s="158" t="s">
        <v>992</v>
      </c>
      <c r="Q45" s="158" t="s">
        <v>993</v>
      </c>
    </row>
    <row r="46" spans="1:17" ht="14.7" thickBot="1" x14ac:dyDescent="0.6">
      <c r="G46" s="154" t="s">
        <v>1011</v>
      </c>
      <c r="H46" s="155" t="s">
        <v>891</v>
      </c>
      <c r="I46" s="156" t="s">
        <v>892</v>
      </c>
      <c r="J46" s="156" t="s">
        <v>893</v>
      </c>
      <c r="K46" s="157" t="s">
        <v>894</v>
      </c>
      <c r="M46" s="159">
        <v>1</v>
      </c>
      <c r="N46" s="159">
        <v>2</v>
      </c>
      <c r="O46" s="159" t="s">
        <v>1013</v>
      </c>
      <c r="P46" s="159" t="s">
        <v>1013</v>
      </c>
      <c r="Q46" s="159"/>
    </row>
    <row r="47" spans="1:17" x14ac:dyDescent="0.55000000000000004">
      <c r="G47" s="153" t="s">
        <v>891</v>
      </c>
      <c r="H47" s="145">
        <f>N46/N$50</f>
        <v>1</v>
      </c>
      <c r="I47" s="145"/>
      <c r="J47" s="145"/>
      <c r="K47" s="146"/>
      <c r="M47" s="159">
        <v>2</v>
      </c>
      <c r="N47" s="159">
        <v>0</v>
      </c>
      <c r="O47" s="159">
        <v>23</v>
      </c>
      <c r="P47" s="159" t="s">
        <v>1013</v>
      </c>
      <c r="Q47" s="159"/>
    </row>
    <row r="48" spans="1:17" x14ac:dyDescent="0.55000000000000004">
      <c r="G48" s="153" t="s">
        <v>892</v>
      </c>
      <c r="H48" s="145">
        <f t="shared" ref="H48:H50" si="26">N47/N$50</f>
        <v>0</v>
      </c>
      <c r="I48" s="108">
        <f>O47/O$50</f>
        <v>0.92</v>
      </c>
      <c r="J48" s="108"/>
      <c r="K48" s="13"/>
      <c r="M48" s="159">
        <v>3</v>
      </c>
      <c r="N48" s="159">
        <v>0</v>
      </c>
      <c r="O48" s="159">
        <v>1</v>
      </c>
      <c r="P48" s="159">
        <v>3</v>
      </c>
      <c r="Q48" s="159"/>
    </row>
    <row r="49" spans="7:17" ht="14.7" thickBot="1" x14ac:dyDescent="0.6">
      <c r="G49" s="153" t="s">
        <v>893</v>
      </c>
      <c r="H49" s="145">
        <f t="shared" si="26"/>
        <v>0</v>
      </c>
      <c r="I49" s="108">
        <f t="shared" ref="I49:I50" si="27">O48/O$50</f>
        <v>0.04</v>
      </c>
      <c r="J49" s="108">
        <f>P48/P$50</f>
        <v>1</v>
      </c>
      <c r="K49" s="13"/>
      <c r="M49" s="159">
        <v>4</v>
      </c>
      <c r="N49" s="159">
        <v>0</v>
      </c>
      <c r="O49" s="159">
        <v>1</v>
      </c>
      <c r="P49" s="159">
        <v>0</v>
      </c>
      <c r="Q49" s="159">
        <v>0</v>
      </c>
    </row>
    <row r="50" spans="7:17" ht="14.7" thickBot="1" x14ac:dyDescent="0.6">
      <c r="G50" s="39" t="s">
        <v>894</v>
      </c>
      <c r="H50" s="166">
        <f t="shared" si="26"/>
        <v>0</v>
      </c>
      <c r="I50" s="110">
        <f t="shared" si="27"/>
        <v>0.04</v>
      </c>
      <c r="J50" s="110">
        <f>P49/P$50</f>
        <v>0</v>
      </c>
      <c r="K50" s="14" t="s">
        <v>980</v>
      </c>
      <c r="N50" s="163">
        <f>SUM(N46:N49)</f>
        <v>2</v>
      </c>
      <c r="O50" s="164">
        <f t="shared" ref="O50" si="28">SUM(O46:O49)</f>
        <v>25</v>
      </c>
      <c r="P50" s="164">
        <f t="shared" ref="P50" si="29">SUM(P46:P49)</f>
        <v>3</v>
      </c>
      <c r="Q50" s="165">
        <f t="shared" ref="Q50" si="30">SUM(Q46:Q49)</f>
        <v>0</v>
      </c>
    </row>
    <row r="51" spans="7:17" ht="14.7" thickBot="1" x14ac:dyDescent="0.6"/>
    <row r="52" spans="7:17" ht="14.7" thickBot="1" x14ac:dyDescent="0.6">
      <c r="G52" s="167">
        <v>2015</v>
      </c>
      <c r="H52" s="329" t="s">
        <v>1012</v>
      </c>
      <c r="I52" s="330"/>
      <c r="J52" s="330"/>
      <c r="K52" s="331"/>
      <c r="M52" s="158" t="s">
        <v>896</v>
      </c>
      <c r="N52" s="158" t="s">
        <v>990</v>
      </c>
      <c r="O52" s="158" t="s">
        <v>991</v>
      </c>
      <c r="P52" s="158" t="s">
        <v>992</v>
      </c>
      <c r="Q52" s="158" t="s">
        <v>993</v>
      </c>
    </row>
    <row r="53" spans="7:17" ht="14.7" thickBot="1" x14ac:dyDescent="0.6">
      <c r="G53" s="154" t="s">
        <v>1011</v>
      </c>
      <c r="H53" s="155" t="s">
        <v>891</v>
      </c>
      <c r="I53" s="156" t="s">
        <v>892</v>
      </c>
      <c r="J53" s="156" t="s">
        <v>893</v>
      </c>
      <c r="K53" s="157" t="s">
        <v>894</v>
      </c>
      <c r="M53" s="159">
        <v>1</v>
      </c>
      <c r="N53" s="159">
        <v>61</v>
      </c>
      <c r="O53" s="159" t="s">
        <v>1013</v>
      </c>
      <c r="P53" s="159" t="s">
        <v>1013</v>
      </c>
      <c r="Q53" s="159"/>
    </row>
    <row r="54" spans="7:17" x14ac:dyDescent="0.55000000000000004">
      <c r="G54" s="153" t="s">
        <v>891</v>
      </c>
      <c r="H54" s="145">
        <f>N53/N$57</f>
        <v>0.9242424242424242</v>
      </c>
      <c r="I54" s="145"/>
      <c r="J54" s="145"/>
      <c r="K54" s="146"/>
      <c r="M54" s="159">
        <v>2</v>
      </c>
      <c r="N54" s="159">
        <v>3</v>
      </c>
      <c r="O54" s="159">
        <v>57</v>
      </c>
      <c r="P54" s="159" t="s">
        <v>1013</v>
      </c>
      <c r="Q54" s="159"/>
    </row>
    <row r="55" spans="7:17" x14ac:dyDescent="0.55000000000000004">
      <c r="G55" s="153" t="s">
        <v>892</v>
      </c>
      <c r="H55" s="145">
        <f t="shared" ref="H55:H57" si="31">N54/N$57</f>
        <v>4.5454545454545456E-2</v>
      </c>
      <c r="I55" s="108">
        <f>O54/O$57</f>
        <v>0.91935483870967738</v>
      </c>
      <c r="J55" s="108"/>
      <c r="K55" s="13"/>
      <c r="M55" s="159">
        <v>3</v>
      </c>
      <c r="N55" s="159">
        <v>1</v>
      </c>
      <c r="O55" s="159">
        <v>4</v>
      </c>
      <c r="P55" s="159">
        <v>12</v>
      </c>
      <c r="Q55" s="159"/>
    </row>
    <row r="56" spans="7:17" ht="14.7" thickBot="1" x14ac:dyDescent="0.6">
      <c r="G56" s="153" t="s">
        <v>893</v>
      </c>
      <c r="H56" s="145">
        <f t="shared" si="31"/>
        <v>1.5151515151515152E-2</v>
      </c>
      <c r="I56" s="108">
        <f t="shared" ref="I56:I57" si="32">O55/O$57</f>
        <v>6.4516129032258063E-2</v>
      </c>
      <c r="J56" s="108">
        <f>P55/P$57</f>
        <v>1</v>
      </c>
      <c r="K56" s="13"/>
      <c r="M56" s="159">
        <v>4</v>
      </c>
      <c r="N56" s="159">
        <v>1</v>
      </c>
      <c r="O56" s="159">
        <v>1</v>
      </c>
      <c r="P56" s="159">
        <v>0</v>
      </c>
      <c r="Q56" s="159">
        <v>0</v>
      </c>
    </row>
    <row r="57" spans="7:17" ht="14.7" thickBot="1" x14ac:dyDescent="0.6">
      <c r="G57" s="39" t="s">
        <v>894</v>
      </c>
      <c r="H57" s="166">
        <f t="shared" si="31"/>
        <v>1.5151515151515152E-2</v>
      </c>
      <c r="I57" s="110">
        <f t="shared" si="32"/>
        <v>1.6129032258064516E-2</v>
      </c>
      <c r="J57" s="110">
        <f>P56/P$57</f>
        <v>0</v>
      </c>
      <c r="K57" s="14" t="s">
        <v>980</v>
      </c>
      <c r="N57" s="163">
        <f>SUM(N53:N56)</f>
        <v>66</v>
      </c>
      <c r="O57" s="164">
        <f t="shared" ref="O57" si="33">SUM(O53:O56)</f>
        <v>62</v>
      </c>
      <c r="P57" s="164">
        <f t="shared" ref="P57" si="34">SUM(P53:P56)</f>
        <v>12</v>
      </c>
      <c r="Q57" s="165">
        <f t="shared" ref="Q57" si="35">SUM(Q53:Q56)</f>
        <v>0</v>
      </c>
    </row>
    <row r="58" spans="7:17" ht="14.7" thickBot="1" x14ac:dyDescent="0.6"/>
    <row r="59" spans="7:17" ht="14.7" thickBot="1" x14ac:dyDescent="0.6">
      <c r="G59" s="167">
        <v>2014</v>
      </c>
      <c r="H59" s="329" t="s">
        <v>1012</v>
      </c>
      <c r="I59" s="330"/>
      <c r="J59" s="330"/>
      <c r="K59" s="331"/>
      <c r="M59" s="158" t="s">
        <v>896</v>
      </c>
      <c r="N59" s="158" t="s">
        <v>990</v>
      </c>
      <c r="O59" s="158" t="s">
        <v>991</v>
      </c>
      <c r="P59" s="158" t="s">
        <v>992</v>
      </c>
      <c r="Q59" s="158" t="s">
        <v>993</v>
      </c>
    </row>
    <row r="60" spans="7:17" ht="14.7" thickBot="1" x14ac:dyDescent="0.6">
      <c r="G60" s="154" t="s">
        <v>1011</v>
      </c>
      <c r="H60" s="155" t="s">
        <v>891</v>
      </c>
      <c r="I60" s="156" t="s">
        <v>892</v>
      </c>
      <c r="J60" s="156" t="s">
        <v>893</v>
      </c>
      <c r="K60" s="157" t="s">
        <v>894</v>
      </c>
      <c r="M60" s="159">
        <v>1</v>
      </c>
      <c r="N60" s="159">
        <v>123</v>
      </c>
      <c r="O60" s="159" t="s">
        <v>1013</v>
      </c>
      <c r="P60" s="159" t="s">
        <v>1013</v>
      </c>
      <c r="Q60" s="159"/>
    </row>
    <row r="61" spans="7:17" x14ac:dyDescent="0.55000000000000004">
      <c r="G61" s="153" t="s">
        <v>891</v>
      </c>
      <c r="H61" s="145">
        <f>N60/N$64</f>
        <v>0.95348837209302328</v>
      </c>
      <c r="I61" s="145"/>
      <c r="J61" s="145"/>
      <c r="K61" s="146"/>
      <c r="M61" s="159">
        <v>2</v>
      </c>
      <c r="N61" s="159">
        <v>6</v>
      </c>
      <c r="O61" s="159">
        <v>55</v>
      </c>
      <c r="P61" s="159" t="s">
        <v>1013</v>
      </c>
      <c r="Q61" s="159"/>
    </row>
    <row r="62" spans="7:17" x14ac:dyDescent="0.55000000000000004">
      <c r="G62" s="153" t="s">
        <v>892</v>
      </c>
      <c r="H62" s="145">
        <f t="shared" ref="H62:H64" si="36">N61/N$64</f>
        <v>4.6511627906976744E-2</v>
      </c>
      <c r="I62" s="108">
        <f>O61/O$64</f>
        <v>1</v>
      </c>
      <c r="J62" s="108"/>
      <c r="K62" s="13"/>
      <c r="M62" s="159">
        <v>3</v>
      </c>
      <c r="N62" s="159">
        <v>0</v>
      </c>
      <c r="O62" s="159">
        <v>0</v>
      </c>
      <c r="P62" s="159">
        <v>12</v>
      </c>
      <c r="Q62" s="159"/>
    </row>
    <row r="63" spans="7:17" ht="14.7" thickBot="1" x14ac:dyDescent="0.6">
      <c r="G63" s="153" t="s">
        <v>893</v>
      </c>
      <c r="H63" s="145">
        <f t="shared" si="36"/>
        <v>0</v>
      </c>
      <c r="I63" s="108">
        <f t="shared" ref="I63:I64" si="37">O62/O$64</f>
        <v>0</v>
      </c>
      <c r="J63" s="108">
        <f>P62/P$64</f>
        <v>0.92307692307692313</v>
      </c>
      <c r="K63" s="13"/>
      <c r="M63" s="159">
        <v>4</v>
      </c>
      <c r="N63" s="159">
        <v>0</v>
      </c>
      <c r="O63" s="159">
        <v>0</v>
      </c>
      <c r="P63" s="159">
        <v>1</v>
      </c>
      <c r="Q63" s="159">
        <v>0</v>
      </c>
    </row>
    <row r="64" spans="7:17" ht="14.7" thickBot="1" x14ac:dyDescent="0.6">
      <c r="G64" s="39" t="s">
        <v>894</v>
      </c>
      <c r="H64" s="166">
        <f t="shared" si="36"/>
        <v>0</v>
      </c>
      <c r="I64" s="110">
        <f t="shared" si="37"/>
        <v>0</v>
      </c>
      <c r="J64" s="110">
        <f>P63/P$64</f>
        <v>7.6923076923076927E-2</v>
      </c>
      <c r="K64" s="14" t="s">
        <v>980</v>
      </c>
      <c r="N64" s="163">
        <f>SUM(N60:N63)</f>
        <v>129</v>
      </c>
      <c r="O64" s="164">
        <f t="shared" ref="O64:Q64" si="38">SUM(O60:O63)</f>
        <v>55</v>
      </c>
      <c r="P64" s="164">
        <f t="shared" si="38"/>
        <v>13</v>
      </c>
      <c r="Q64" s="165">
        <f t="shared" si="38"/>
        <v>0</v>
      </c>
    </row>
    <row r="65" spans="7:17" ht="14.7" thickBot="1" x14ac:dyDescent="0.6"/>
    <row r="66" spans="7:17" ht="14.7" thickBot="1" x14ac:dyDescent="0.6">
      <c r="G66" s="167">
        <v>2013</v>
      </c>
      <c r="H66" s="329" t="s">
        <v>1012</v>
      </c>
      <c r="I66" s="330"/>
      <c r="J66" s="330"/>
      <c r="K66" s="331"/>
      <c r="M66" s="158" t="s">
        <v>896</v>
      </c>
      <c r="N66" s="158" t="s">
        <v>990</v>
      </c>
      <c r="O66" s="158" t="s">
        <v>991</v>
      </c>
      <c r="P66" s="158" t="s">
        <v>992</v>
      </c>
      <c r="Q66" s="158" t="s">
        <v>993</v>
      </c>
    </row>
    <row r="67" spans="7:17" ht="14.7" thickBot="1" x14ac:dyDescent="0.6">
      <c r="G67" s="154" t="s">
        <v>1011</v>
      </c>
      <c r="H67" s="155" t="s">
        <v>891</v>
      </c>
      <c r="I67" s="156" t="s">
        <v>892</v>
      </c>
      <c r="J67" s="156" t="s">
        <v>893</v>
      </c>
      <c r="K67" s="157" t="s">
        <v>894</v>
      </c>
      <c r="M67" s="159">
        <v>1</v>
      </c>
      <c r="N67" s="159">
        <v>315</v>
      </c>
      <c r="O67" s="159" t="s">
        <v>1013</v>
      </c>
      <c r="P67" s="159" t="s">
        <v>1013</v>
      </c>
      <c r="Q67" s="159"/>
    </row>
    <row r="68" spans="7:17" x14ac:dyDescent="0.55000000000000004">
      <c r="G68" s="153" t="s">
        <v>891</v>
      </c>
      <c r="H68" s="145">
        <f>N67/N$71</f>
        <v>0.82894736842105265</v>
      </c>
      <c r="I68" s="145"/>
      <c r="J68" s="145"/>
      <c r="K68" s="146"/>
      <c r="M68" s="159">
        <v>2</v>
      </c>
      <c r="N68" s="159">
        <v>63</v>
      </c>
      <c r="O68" s="159">
        <v>183</v>
      </c>
      <c r="P68" s="159" t="s">
        <v>1013</v>
      </c>
      <c r="Q68" s="159"/>
    </row>
    <row r="69" spans="7:17" x14ac:dyDescent="0.55000000000000004">
      <c r="G69" s="153" t="s">
        <v>892</v>
      </c>
      <c r="H69" s="145">
        <f t="shared" ref="H69:H71" si="39">N68/N$71</f>
        <v>0.16578947368421051</v>
      </c>
      <c r="I69" s="108">
        <f>O68/O$71</f>
        <v>0.94818652849740936</v>
      </c>
      <c r="J69" s="108"/>
      <c r="K69" s="13"/>
      <c r="M69" s="159">
        <v>3</v>
      </c>
      <c r="N69" s="159">
        <v>1</v>
      </c>
      <c r="O69" s="159">
        <v>9</v>
      </c>
      <c r="P69" s="159">
        <v>46</v>
      </c>
      <c r="Q69" s="159"/>
    </row>
    <row r="70" spans="7:17" ht="14.7" thickBot="1" x14ac:dyDescent="0.6">
      <c r="G70" s="153" t="s">
        <v>893</v>
      </c>
      <c r="H70" s="145">
        <f t="shared" si="39"/>
        <v>2.631578947368421E-3</v>
      </c>
      <c r="I70" s="108">
        <f t="shared" ref="I70:I71" si="40">O69/O$71</f>
        <v>4.6632124352331605E-2</v>
      </c>
      <c r="J70" s="108">
        <f>P69/P$71</f>
        <v>1</v>
      </c>
      <c r="K70" s="13"/>
      <c r="M70" s="159">
        <v>4</v>
      </c>
      <c r="N70" s="159">
        <v>1</v>
      </c>
      <c r="O70" s="159">
        <v>1</v>
      </c>
      <c r="P70" s="159">
        <v>0</v>
      </c>
      <c r="Q70" s="159">
        <v>0</v>
      </c>
    </row>
    <row r="71" spans="7:17" ht="14.7" thickBot="1" x14ac:dyDescent="0.6">
      <c r="G71" s="39" t="s">
        <v>894</v>
      </c>
      <c r="H71" s="166">
        <f t="shared" si="39"/>
        <v>2.631578947368421E-3</v>
      </c>
      <c r="I71" s="110">
        <f t="shared" si="40"/>
        <v>5.1813471502590676E-3</v>
      </c>
      <c r="J71" s="110">
        <f>P70/P$71</f>
        <v>0</v>
      </c>
      <c r="K71" s="14" t="s">
        <v>980</v>
      </c>
      <c r="N71" s="163">
        <f>SUM(N67:N70)</f>
        <v>380</v>
      </c>
      <c r="O71" s="164">
        <f t="shared" ref="O71:Q71" si="41">SUM(O67:O70)</f>
        <v>193</v>
      </c>
      <c r="P71" s="164">
        <f t="shared" si="41"/>
        <v>46</v>
      </c>
      <c r="Q71" s="165">
        <f t="shared" si="41"/>
        <v>0</v>
      </c>
    </row>
    <row r="72" spans="7:17" ht="14.7" thickBot="1" x14ac:dyDescent="0.6"/>
    <row r="73" spans="7:17" ht="14.7" thickBot="1" x14ac:dyDescent="0.6">
      <c r="G73" s="167">
        <v>2012</v>
      </c>
      <c r="H73" s="329" t="s">
        <v>1012</v>
      </c>
      <c r="I73" s="330"/>
      <c r="J73" s="330"/>
      <c r="K73" s="331"/>
      <c r="M73" s="158" t="s">
        <v>896</v>
      </c>
      <c r="N73" s="158" t="s">
        <v>990</v>
      </c>
      <c r="O73" s="158" t="s">
        <v>991</v>
      </c>
      <c r="P73" s="158" t="s">
        <v>992</v>
      </c>
      <c r="Q73" s="158" t="s">
        <v>993</v>
      </c>
    </row>
    <row r="74" spans="7:17" ht="14.7" thickBot="1" x14ac:dyDescent="0.6">
      <c r="G74" s="154" t="s">
        <v>1011</v>
      </c>
      <c r="H74" s="155" t="s">
        <v>891</v>
      </c>
      <c r="I74" s="156" t="s">
        <v>892</v>
      </c>
      <c r="J74" s="156" t="s">
        <v>893</v>
      </c>
      <c r="K74" s="157" t="s">
        <v>894</v>
      </c>
      <c r="M74" s="159">
        <v>1</v>
      </c>
      <c r="N74" s="159">
        <v>218</v>
      </c>
      <c r="O74" s="159" t="s">
        <v>1013</v>
      </c>
      <c r="P74" s="159" t="s">
        <v>1013</v>
      </c>
      <c r="Q74" s="159"/>
    </row>
    <row r="75" spans="7:17" x14ac:dyDescent="0.55000000000000004">
      <c r="G75" s="153" t="s">
        <v>891</v>
      </c>
      <c r="H75" s="145">
        <f>N74/N$78</f>
        <v>0.90082644628099173</v>
      </c>
      <c r="I75" s="145"/>
      <c r="J75" s="145"/>
      <c r="K75" s="146"/>
      <c r="M75" s="159">
        <v>2</v>
      </c>
      <c r="N75" s="159">
        <v>24</v>
      </c>
      <c r="O75" s="159">
        <v>112</v>
      </c>
      <c r="P75" s="159" t="s">
        <v>1013</v>
      </c>
      <c r="Q75" s="159"/>
    </row>
    <row r="76" spans="7:17" x14ac:dyDescent="0.55000000000000004">
      <c r="G76" s="153" t="s">
        <v>892</v>
      </c>
      <c r="H76" s="145">
        <f t="shared" ref="H76:H78" si="42">N75/N$78</f>
        <v>9.9173553719008267E-2</v>
      </c>
      <c r="I76" s="108">
        <f>O75/O$78</f>
        <v>0.94915254237288138</v>
      </c>
      <c r="J76" s="108"/>
      <c r="K76" s="13"/>
      <c r="M76" s="159">
        <v>3</v>
      </c>
      <c r="N76" s="159">
        <v>0</v>
      </c>
      <c r="O76" s="159">
        <v>6</v>
      </c>
      <c r="P76" s="159">
        <v>17</v>
      </c>
      <c r="Q76" s="159"/>
    </row>
    <row r="77" spans="7:17" ht="14.7" thickBot="1" x14ac:dyDescent="0.6">
      <c r="G77" s="153" t="s">
        <v>893</v>
      </c>
      <c r="H77" s="145">
        <f t="shared" si="42"/>
        <v>0</v>
      </c>
      <c r="I77" s="108">
        <f t="shared" ref="I77:I78" si="43">O76/O$78</f>
        <v>5.0847457627118647E-2</v>
      </c>
      <c r="J77" s="108">
        <f>P76/P$78</f>
        <v>1</v>
      </c>
      <c r="K77" s="13"/>
      <c r="M77" s="159">
        <v>4</v>
      </c>
      <c r="N77" s="159">
        <v>0</v>
      </c>
      <c r="O77" s="159">
        <v>0</v>
      </c>
      <c r="P77" s="159">
        <v>0</v>
      </c>
      <c r="Q77" s="159">
        <v>0</v>
      </c>
    </row>
    <row r="78" spans="7:17" ht="14.7" thickBot="1" x14ac:dyDescent="0.6">
      <c r="G78" s="39" t="s">
        <v>894</v>
      </c>
      <c r="H78" s="166">
        <f t="shared" si="42"/>
        <v>0</v>
      </c>
      <c r="I78" s="110">
        <f t="shared" si="43"/>
        <v>0</v>
      </c>
      <c r="J78" s="110">
        <f>P77/P$78</f>
        <v>0</v>
      </c>
      <c r="K78" s="14" t="s">
        <v>980</v>
      </c>
      <c r="N78" s="163">
        <f>SUM(N74:N77)</f>
        <v>242</v>
      </c>
      <c r="O78" s="164">
        <f t="shared" ref="O78:Q78" si="44">SUM(O74:O77)</f>
        <v>118</v>
      </c>
      <c r="P78" s="164">
        <f t="shared" si="44"/>
        <v>17</v>
      </c>
      <c r="Q78" s="165">
        <f t="shared" si="44"/>
        <v>0</v>
      </c>
    </row>
  </sheetData>
  <mergeCells count="20">
    <mergeCell ref="H59:K59"/>
    <mergeCell ref="H66:K66"/>
    <mergeCell ref="H73:K73"/>
    <mergeCell ref="H38:K38"/>
    <mergeCell ref="H45:K45"/>
    <mergeCell ref="H52:K52"/>
    <mergeCell ref="A4:P4"/>
    <mergeCell ref="B38:E38"/>
    <mergeCell ref="A37:E37"/>
    <mergeCell ref="A18:E18"/>
    <mergeCell ref="D29:D30"/>
    <mergeCell ref="B29:B32"/>
    <mergeCell ref="C29:C32"/>
    <mergeCell ref="B19:E19"/>
    <mergeCell ref="H10:K10"/>
    <mergeCell ref="H17:K17"/>
    <mergeCell ref="H24:K24"/>
    <mergeCell ref="H31:K31"/>
    <mergeCell ref="A9:E9"/>
    <mergeCell ref="B10:E10"/>
  </mergeCells>
  <phoneticPr fontId="9" type="noConversion"/>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1:AF87"/>
  <sheetViews>
    <sheetView topLeftCell="O58" zoomScale="115" zoomScaleNormal="115" workbookViewId="0">
      <selection activeCell="AT39" sqref="AT39"/>
    </sheetView>
  </sheetViews>
  <sheetFormatPr defaultRowHeight="14.4" x14ac:dyDescent="0.55000000000000004"/>
  <cols>
    <col min="28" max="28" width="53.15625" bestFit="1" customWidth="1"/>
    <col min="29" max="29" width="30.68359375" bestFit="1" customWidth="1"/>
    <col min="30" max="30" width="8.41796875" bestFit="1" customWidth="1"/>
    <col min="31" max="31" width="16.15625" bestFit="1" customWidth="1"/>
    <col min="32" max="32" width="21.15625" bestFit="1" customWidth="1"/>
  </cols>
  <sheetData>
    <row r="1" spans="1:32" ht="18" thickBot="1" x14ac:dyDescent="0.65">
      <c r="A1" t="s">
        <v>904</v>
      </c>
      <c r="L1" t="s">
        <v>903</v>
      </c>
      <c r="AB1" s="341" t="s">
        <v>929</v>
      </c>
      <c r="AC1" s="342"/>
      <c r="AD1" s="342"/>
      <c r="AE1" s="342"/>
      <c r="AF1" s="343"/>
    </row>
    <row r="2" spans="1:32" ht="18" thickBot="1" x14ac:dyDescent="0.65">
      <c r="AB2" s="23" t="s">
        <v>930</v>
      </c>
      <c r="AC2" s="24" t="s">
        <v>931</v>
      </c>
      <c r="AD2" s="25" t="s">
        <v>932</v>
      </c>
      <c r="AE2" s="25" t="s">
        <v>933</v>
      </c>
      <c r="AF2" s="26" t="s">
        <v>934</v>
      </c>
    </row>
    <row r="3" spans="1:32" x14ac:dyDescent="0.55000000000000004">
      <c r="A3" t="s">
        <v>899</v>
      </c>
      <c r="L3" s="344" t="s">
        <v>905</v>
      </c>
      <c r="M3" s="345"/>
      <c r="N3" s="345"/>
      <c r="O3" s="346"/>
      <c r="P3" t="s">
        <v>918</v>
      </c>
      <c r="U3" t="s">
        <v>899</v>
      </c>
      <c r="AB3" s="27" t="s">
        <v>935</v>
      </c>
      <c r="AC3" s="28">
        <v>298</v>
      </c>
      <c r="AD3" s="29">
        <v>331</v>
      </c>
      <c r="AE3" s="30">
        <v>0.5726643598615917</v>
      </c>
      <c r="AF3" s="31">
        <v>0.36318735047318401</v>
      </c>
    </row>
    <row r="4" spans="1:32" x14ac:dyDescent="0.55000000000000004">
      <c r="A4" t="s">
        <v>900</v>
      </c>
      <c r="L4" s="344" t="s">
        <v>906</v>
      </c>
      <c r="M4" s="345"/>
      <c r="N4" s="345"/>
      <c r="O4" s="346"/>
      <c r="P4" t="s">
        <v>919</v>
      </c>
      <c r="U4" t="s">
        <v>900</v>
      </c>
      <c r="AB4" s="32" t="s">
        <v>936</v>
      </c>
      <c r="AC4" s="33">
        <v>296</v>
      </c>
      <c r="AD4" s="29">
        <v>246</v>
      </c>
      <c r="AE4" s="30">
        <v>0.42560553633217996</v>
      </c>
      <c r="AF4" s="31">
        <v>0.4904605813787235</v>
      </c>
    </row>
    <row r="5" spans="1:32" x14ac:dyDescent="0.55000000000000004">
      <c r="A5" t="s">
        <v>901</v>
      </c>
      <c r="L5" s="344" t="s">
        <v>907</v>
      </c>
      <c r="M5" s="345"/>
      <c r="N5" s="345"/>
      <c r="O5" s="346"/>
      <c r="P5" t="s">
        <v>920</v>
      </c>
      <c r="U5" t="s">
        <v>901</v>
      </c>
      <c r="AB5" s="34" t="s">
        <v>937</v>
      </c>
      <c r="AC5" s="35">
        <v>284</v>
      </c>
      <c r="AD5" s="36">
        <v>1</v>
      </c>
      <c r="AE5" s="30">
        <v>1.7301038062283738E-3</v>
      </c>
      <c r="AF5" s="31">
        <v>0.13631239905747342</v>
      </c>
    </row>
    <row r="6" spans="1:32" x14ac:dyDescent="0.55000000000000004">
      <c r="A6" t="s">
        <v>902</v>
      </c>
      <c r="L6" s="344" t="s">
        <v>908</v>
      </c>
      <c r="M6" s="345"/>
      <c r="N6" s="345"/>
      <c r="O6" s="346"/>
      <c r="P6" t="s">
        <v>921</v>
      </c>
      <c r="U6" t="s">
        <v>902</v>
      </c>
      <c r="AB6" s="34" t="s">
        <v>938</v>
      </c>
      <c r="AC6" s="35">
        <v>275</v>
      </c>
      <c r="AD6" s="36">
        <v>0</v>
      </c>
      <c r="AE6" s="30">
        <v>0</v>
      </c>
      <c r="AF6" s="37">
        <v>1.757108147038465E-3</v>
      </c>
    </row>
    <row r="7" spans="1:32" x14ac:dyDescent="0.55000000000000004">
      <c r="L7" s="338" t="s">
        <v>909</v>
      </c>
      <c r="M7" s="339"/>
      <c r="N7" s="339"/>
      <c r="O7" s="340"/>
      <c r="P7" s="20" t="s">
        <v>926</v>
      </c>
      <c r="Q7" s="20"/>
      <c r="R7" s="20"/>
      <c r="AB7" s="32" t="s">
        <v>939</v>
      </c>
      <c r="AC7" s="33">
        <v>271</v>
      </c>
      <c r="AD7" s="29">
        <v>0</v>
      </c>
      <c r="AE7" s="30">
        <v>0</v>
      </c>
      <c r="AF7" s="31">
        <v>5.6485449102406868E-3</v>
      </c>
    </row>
    <row r="8" spans="1:32" x14ac:dyDescent="0.55000000000000004">
      <c r="L8" s="338" t="s">
        <v>910</v>
      </c>
      <c r="M8" s="339"/>
      <c r="N8" s="339"/>
      <c r="O8" s="340"/>
      <c r="P8" s="20" t="s">
        <v>926</v>
      </c>
      <c r="Q8" s="20"/>
      <c r="R8" s="20"/>
      <c r="AB8" s="32" t="s">
        <v>940</v>
      </c>
      <c r="AC8" s="33">
        <v>266</v>
      </c>
      <c r="AD8" s="29">
        <v>0</v>
      </c>
      <c r="AE8" s="30">
        <v>0</v>
      </c>
      <c r="AF8" s="31">
        <v>9.6450617283950623E-4</v>
      </c>
    </row>
    <row r="9" spans="1:32" x14ac:dyDescent="0.55000000000000004">
      <c r="L9" s="338" t="s">
        <v>911</v>
      </c>
      <c r="M9" s="339"/>
      <c r="N9" s="339"/>
      <c r="O9" s="340"/>
      <c r="P9" s="20" t="s">
        <v>926</v>
      </c>
      <c r="Q9" s="20"/>
      <c r="R9" s="20"/>
      <c r="AB9" s="32" t="s">
        <v>941</v>
      </c>
      <c r="AC9" s="33">
        <v>257</v>
      </c>
      <c r="AD9" s="29">
        <v>0</v>
      </c>
      <c r="AE9" s="30">
        <v>0</v>
      </c>
      <c r="AF9" s="31">
        <v>8.6924211850983963E-4</v>
      </c>
    </row>
    <row r="10" spans="1:32" x14ac:dyDescent="0.55000000000000004">
      <c r="L10" s="338" t="s">
        <v>912</v>
      </c>
      <c r="M10" s="339"/>
      <c r="N10" s="339"/>
      <c r="O10" s="340"/>
      <c r="P10" s="20" t="s">
        <v>926</v>
      </c>
      <c r="Q10" s="20"/>
      <c r="R10" s="20"/>
      <c r="AB10" s="32" t="s">
        <v>942</v>
      </c>
      <c r="AC10" s="33">
        <v>242</v>
      </c>
      <c r="AD10" s="29">
        <v>0</v>
      </c>
      <c r="AE10" s="30">
        <v>0</v>
      </c>
      <c r="AF10" s="31">
        <v>4.9367733429222095E-4</v>
      </c>
    </row>
    <row r="11" spans="1:32" ht="14.7" thickBot="1" x14ac:dyDescent="0.6">
      <c r="L11" s="338" t="s">
        <v>913</v>
      </c>
      <c r="M11" s="339"/>
      <c r="N11" s="339"/>
      <c r="O11" s="340"/>
      <c r="P11" s="20" t="s">
        <v>926</v>
      </c>
      <c r="Q11" s="20"/>
      <c r="R11" s="20"/>
      <c r="AB11" s="32" t="s">
        <v>943</v>
      </c>
      <c r="AC11" s="38">
        <v>229</v>
      </c>
      <c r="AD11" s="29" t="s">
        <v>944</v>
      </c>
      <c r="AE11" s="30" t="s">
        <v>944</v>
      </c>
      <c r="AF11" s="31">
        <v>0</v>
      </c>
    </row>
    <row r="12" spans="1:32" ht="14.7" thickBot="1" x14ac:dyDescent="0.6">
      <c r="L12" s="338" t="s">
        <v>914</v>
      </c>
      <c r="M12" s="339"/>
      <c r="N12" s="339"/>
      <c r="O12" s="340"/>
      <c r="P12" s="20" t="s">
        <v>926</v>
      </c>
      <c r="Q12" s="20"/>
      <c r="R12" s="20"/>
      <c r="AB12" s="39"/>
      <c r="AC12" s="40" t="s">
        <v>945</v>
      </c>
      <c r="AD12" s="41">
        <f>SUM(AD3:AD11)</f>
        <v>578</v>
      </c>
      <c r="AE12" s="42">
        <f>SUM(AE3:AE11)</f>
        <v>1</v>
      </c>
      <c r="AF12" s="42">
        <v>4.7740436699748948E-4</v>
      </c>
    </row>
    <row r="13" spans="1:32" x14ac:dyDescent="0.55000000000000004">
      <c r="L13" s="338" t="s">
        <v>915</v>
      </c>
      <c r="M13" s="339"/>
      <c r="N13" s="339"/>
      <c r="O13" s="340"/>
      <c r="P13" s="20" t="s">
        <v>926</v>
      </c>
      <c r="Q13" s="20"/>
      <c r="R13" s="20"/>
    </row>
    <row r="14" spans="1:32" x14ac:dyDescent="0.55000000000000004">
      <c r="L14" s="338" t="s">
        <v>916</v>
      </c>
      <c r="M14" s="339"/>
      <c r="N14" s="339"/>
      <c r="O14" s="340"/>
      <c r="P14" s="20" t="s">
        <v>926</v>
      </c>
      <c r="Q14" s="20"/>
      <c r="R14" s="20"/>
    </row>
    <row r="15" spans="1:32" x14ac:dyDescent="0.55000000000000004">
      <c r="L15" s="338" t="s">
        <v>917</v>
      </c>
      <c r="M15" s="339"/>
      <c r="N15" s="339"/>
      <c r="O15" s="340"/>
      <c r="P15" s="20" t="s">
        <v>926</v>
      </c>
      <c r="Q15" s="20"/>
      <c r="R15" s="20"/>
    </row>
    <row r="22" spans="12:17" x14ac:dyDescent="0.55000000000000004">
      <c r="L22" t="s">
        <v>922</v>
      </c>
      <c r="Q22" t="s">
        <v>923</v>
      </c>
    </row>
    <row r="36" spans="12:29" x14ac:dyDescent="0.55000000000000004">
      <c r="L36" s="21" t="s">
        <v>927</v>
      </c>
      <c r="M36" s="21"/>
      <c r="N36" s="21"/>
      <c r="O36" s="21"/>
      <c r="P36" s="22"/>
      <c r="Q36" s="22"/>
      <c r="R36" s="22"/>
    </row>
    <row r="38" spans="12:29" x14ac:dyDescent="0.55000000000000004">
      <c r="AC38" t="s">
        <v>924</v>
      </c>
    </row>
    <row r="40" spans="12:29" x14ac:dyDescent="0.55000000000000004">
      <c r="AC40" t="s">
        <v>925</v>
      </c>
    </row>
    <row r="63" spans="12:12" x14ac:dyDescent="0.55000000000000004">
      <c r="L63" t="s">
        <v>928</v>
      </c>
    </row>
    <row r="87" spans="24:24" x14ac:dyDescent="0.55000000000000004">
      <c r="X87" t="s">
        <v>925</v>
      </c>
    </row>
  </sheetData>
  <mergeCells count="14">
    <mergeCell ref="L15:O15"/>
    <mergeCell ref="AB1:AF1"/>
    <mergeCell ref="L9:O9"/>
    <mergeCell ref="L10:O10"/>
    <mergeCell ref="L11:O11"/>
    <mergeCell ref="L12:O12"/>
    <mergeCell ref="L13:O13"/>
    <mergeCell ref="L14:O14"/>
    <mergeCell ref="L3:O3"/>
    <mergeCell ref="L4:O4"/>
    <mergeCell ref="L5:O5"/>
    <mergeCell ref="L6:O6"/>
    <mergeCell ref="L7:O7"/>
    <mergeCell ref="L8:O8"/>
  </mergeCells>
  <phoneticPr fontId="9" type="noConversion"/>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CF41"/>
  <sheetViews>
    <sheetView workbookViewId="0">
      <selection activeCell="AI17" sqref="AI17"/>
    </sheetView>
  </sheetViews>
  <sheetFormatPr defaultColWidth="9.15625" defaultRowHeight="15" x14ac:dyDescent="0.5"/>
  <cols>
    <col min="1" max="1" width="31.15625" style="51" customWidth="1"/>
    <col min="2" max="3" width="9.26171875" style="51" customWidth="1"/>
    <col min="4" max="4" width="8.41796875" style="51" customWidth="1"/>
    <col min="5" max="5" width="7.578125" style="51" customWidth="1"/>
    <col min="6" max="7" width="7.15625" style="51" customWidth="1"/>
    <col min="8" max="8" width="7.26171875" style="51" customWidth="1"/>
    <col min="9" max="12" width="6" style="51" customWidth="1"/>
    <col min="13" max="13" width="5.578125" style="51" customWidth="1"/>
    <col min="14" max="41" width="5.15625" style="52" customWidth="1"/>
    <col min="42" max="42" width="14.83984375" style="52" customWidth="1"/>
    <col min="43" max="45" width="5.15625" style="52" customWidth="1"/>
    <col min="46" max="46" width="5.83984375" style="52" customWidth="1"/>
    <col min="47" max="47" width="5.68359375" style="52" customWidth="1"/>
    <col min="48" max="53" width="5.15625" style="52" customWidth="1"/>
    <col min="54" max="16384" width="9.15625" style="51"/>
  </cols>
  <sheetData>
    <row r="1" spans="1:84" ht="15.3" thickBot="1" x14ac:dyDescent="0.55000000000000004">
      <c r="A1" s="51" t="s">
        <v>949</v>
      </c>
    </row>
    <row r="2" spans="1:84" ht="15.6" thickTop="1" thickBot="1" x14ac:dyDescent="0.55000000000000004">
      <c r="A2" s="53" t="s">
        <v>988</v>
      </c>
      <c r="B2" s="54"/>
      <c r="C2" s="54"/>
      <c r="D2" s="54"/>
      <c r="E2" s="54"/>
      <c r="F2" s="54"/>
      <c r="G2" s="54"/>
      <c r="H2" s="347" t="s">
        <v>950</v>
      </c>
      <c r="I2" s="348"/>
      <c r="J2" s="348"/>
      <c r="K2" s="348"/>
      <c r="L2" s="348"/>
      <c r="M2" s="348"/>
      <c r="N2" s="348"/>
      <c r="O2" s="348"/>
      <c r="P2" s="348"/>
      <c r="Q2" s="348"/>
      <c r="R2" s="348"/>
      <c r="S2" s="348"/>
      <c r="T2" s="348"/>
      <c r="U2" s="348"/>
      <c r="V2" s="348"/>
      <c r="W2" s="348"/>
      <c r="X2" s="348"/>
      <c r="Y2" s="348"/>
      <c r="Z2" s="348"/>
      <c r="AA2" s="348"/>
      <c r="AB2" s="348"/>
      <c r="AC2" s="348"/>
      <c r="AD2" s="348"/>
      <c r="AE2" s="348"/>
      <c r="AF2" s="348"/>
      <c r="AG2" s="348"/>
      <c r="AH2" s="348"/>
      <c r="AI2" s="348"/>
      <c r="AJ2" s="348"/>
      <c r="AK2" s="348"/>
      <c r="AL2" s="348"/>
      <c r="AM2" s="348"/>
      <c r="AN2" s="349"/>
      <c r="AO2" s="51"/>
      <c r="AP2" s="51"/>
      <c r="AR2" s="51"/>
      <c r="AS2" s="51"/>
      <c r="AT2" s="51"/>
      <c r="AU2" s="51"/>
      <c r="AV2" s="51"/>
      <c r="AW2" s="51"/>
      <c r="AX2" s="51"/>
      <c r="AY2" s="51"/>
      <c r="AZ2" s="51"/>
      <c r="BA2" s="51"/>
    </row>
    <row r="3" spans="1:84" ht="15.3" thickBot="1" x14ac:dyDescent="0.55000000000000004">
      <c r="A3" s="55" t="s">
        <v>951</v>
      </c>
      <c r="B3" s="56">
        <v>81</v>
      </c>
      <c r="C3" s="56">
        <v>82</v>
      </c>
      <c r="D3" s="56">
        <v>83</v>
      </c>
      <c r="E3" s="56">
        <v>84</v>
      </c>
      <c r="F3" s="56">
        <v>85</v>
      </c>
      <c r="G3" s="56">
        <v>86</v>
      </c>
      <c r="H3" s="56">
        <v>87</v>
      </c>
      <c r="I3" s="56">
        <v>88</v>
      </c>
      <c r="J3" s="56">
        <v>89</v>
      </c>
      <c r="K3" s="56">
        <v>90</v>
      </c>
      <c r="L3" s="56">
        <v>91</v>
      </c>
      <c r="M3" s="56">
        <v>92</v>
      </c>
      <c r="N3" s="56">
        <v>93</v>
      </c>
      <c r="O3" s="56">
        <v>94</v>
      </c>
      <c r="P3" s="56">
        <v>95</v>
      </c>
      <c r="Q3" s="56">
        <v>96</v>
      </c>
      <c r="R3" s="56">
        <v>97</v>
      </c>
      <c r="S3" s="56">
        <v>98</v>
      </c>
      <c r="T3" s="56">
        <v>99</v>
      </c>
      <c r="U3" s="57" t="s">
        <v>952</v>
      </c>
      <c r="V3" s="57" t="s">
        <v>953</v>
      </c>
      <c r="W3" s="57" t="s">
        <v>954</v>
      </c>
      <c r="X3" s="57" t="s">
        <v>955</v>
      </c>
      <c r="Y3" s="57" t="s">
        <v>956</v>
      </c>
      <c r="Z3" s="57" t="s">
        <v>957</v>
      </c>
      <c r="AA3" s="57" t="s">
        <v>958</v>
      </c>
      <c r="AB3" s="57" t="s">
        <v>959</v>
      </c>
      <c r="AC3" s="57" t="s">
        <v>960</v>
      </c>
      <c r="AD3" s="57" t="s">
        <v>961</v>
      </c>
      <c r="AE3" s="57" t="s">
        <v>962</v>
      </c>
      <c r="AF3" s="57" t="s">
        <v>963</v>
      </c>
      <c r="AG3" s="57" t="s">
        <v>964</v>
      </c>
      <c r="AH3" s="57" t="s">
        <v>965</v>
      </c>
      <c r="AI3" s="57" t="s">
        <v>966</v>
      </c>
      <c r="AJ3" s="57" t="s">
        <v>967</v>
      </c>
      <c r="AK3" s="57" t="s">
        <v>968</v>
      </c>
      <c r="AL3" s="57" t="s">
        <v>969</v>
      </c>
      <c r="AM3" s="57" t="s">
        <v>970</v>
      </c>
      <c r="AN3" s="58" t="s">
        <v>971</v>
      </c>
      <c r="AO3" s="59" t="s">
        <v>972</v>
      </c>
      <c r="AP3" s="60" t="s">
        <v>973</v>
      </c>
      <c r="AR3" s="61"/>
      <c r="AS3" s="61"/>
      <c r="AT3" s="56">
        <v>81</v>
      </c>
      <c r="AU3" s="56">
        <v>82</v>
      </c>
      <c r="AV3" s="56">
        <v>83</v>
      </c>
      <c r="AW3" s="56">
        <v>84</v>
      </c>
      <c r="AX3" s="56">
        <v>85</v>
      </c>
      <c r="AY3" s="56">
        <v>86</v>
      </c>
      <c r="AZ3" s="56">
        <v>87</v>
      </c>
      <c r="BA3" s="56">
        <v>88</v>
      </c>
      <c r="BB3" s="56">
        <v>89</v>
      </c>
      <c r="BC3" s="56">
        <v>90</v>
      </c>
      <c r="BD3" s="56">
        <v>91</v>
      </c>
      <c r="BE3" s="56">
        <v>92</v>
      </c>
      <c r="BF3" s="56">
        <v>93</v>
      </c>
      <c r="BG3" s="56">
        <v>94</v>
      </c>
      <c r="BH3" s="56">
        <v>95</v>
      </c>
      <c r="BI3" s="56">
        <v>96</v>
      </c>
      <c r="BJ3" s="56">
        <v>97</v>
      </c>
      <c r="BK3" s="56">
        <v>98</v>
      </c>
      <c r="BL3" s="56">
        <v>99</v>
      </c>
      <c r="BM3" s="57" t="s">
        <v>952</v>
      </c>
      <c r="BN3" s="57" t="s">
        <v>953</v>
      </c>
      <c r="BO3" s="57" t="s">
        <v>954</v>
      </c>
      <c r="BP3" s="57" t="s">
        <v>955</v>
      </c>
      <c r="BQ3" s="57" t="s">
        <v>956</v>
      </c>
      <c r="BR3" s="57" t="s">
        <v>957</v>
      </c>
      <c r="BS3" s="57" t="s">
        <v>958</v>
      </c>
      <c r="BT3" s="57" t="s">
        <v>959</v>
      </c>
      <c r="BU3" s="57" t="s">
        <v>960</v>
      </c>
      <c r="BV3" s="57" t="s">
        <v>961</v>
      </c>
      <c r="BW3" s="57" t="s">
        <v>962</v>
      </c>
      <c r="BX3" s="57" t="s">
        <v>963</v>
      </c>
      <c r="BY3" s="57" t="s">
        <v>964</v>
      </c>
      <c r="BZ3" s="57" t="s">
        <v>965</v>
      </c>
      <c r="CA3" s="57" t="s">
        <v>966</v>
      </c>
      <c r="CB3" s="57" t="s">
        <v>967</v>
      </c>
      <c r="CC3" s="57" t="s">
        <v>968</v>
      </c>
      <c r="CD3" s="57" t="s">
        <v>969</v>
      </c>
      <c r="CE3" s="57" t="s">
        <v>970</v>
      </c>
      <c r="CF3" s="58" t="s">
        <v>971</v>
      </c>
    </row>
    <row r="4" spans="1:84" ht="17.25" customHeight="1" thickTop="1" x14ac:dyDescent="0.5">
      <c r="A4" s="62" t="s">
        <v>905</v>
      </c>
      <c r="B4" s="63">
        <v>2.2222222222222223E-2</v>
      </c>
      <c r="C4" s="63">
        <v>0</v>
      </c>
      <c r="D4" s="63" t="s">
        <v>944</v>
      </c>
      <c r="E4" s="63" t="s">
        <v>944</v>
      </c>
      <c r="F4" s="63">
        <v>5.8252427184466021E-2</v>
      </c>
      <c r="G4" s="63" t="s">
        <v>944</v>
      </c>
      <c r="H4" s="63">
        <v>3.1948881789137379E-3</v>
      </c>
      <c r="I4" s="63">
        <v>9.2664092664092659E-3</v>
      </c>
      <c r="J4" s="63">
        <v>6.3829787234042548E-2</v>
      </c>
      <c r="K4" s="63">
        <v>0</v>
      </c>
      <c r="L4" s="63">
        <v>0</v>
      </c>
      <c r="M4" s="63">
        <v>1.8518518518518517E-2</v>
      </c>
      <c r="N4" s="63">
        <v>4.5454545454545456E-2</v>
      </c>
      <c r="O4" s="63">
        <v>0</v>
      </c>
      <c r="P4" s="63">
        <v>6.8181818181818177E-2</v>
      </c>
      <c r="Q4" s="63">
        <v>4.6511627906976744E-2</v>
      </c>
      <c r="R4" s="63">
        <v>0</v>
      </c>
      <c r="S4" s="63">
        <v>2.8368794326241134E-2</v>
      </c>
      <c r="T4" s="63">
        <v>8.7260034904013963E-4</v>
      </c>
      <c r="U4" s="63">
        <v>5.944055944055944E-2</v>
      </c>
      <c r="V4" s="63">
        <v>0.34670487106017189</v>
      </c>
      <c r="W4" s="63">
        <v>0.48688524590163934</v>
      </c>
      <c r="X4" s="63">
        <v>0.65831435079726652</v>
      </c>
      <c r="Y4" s="63">
        <v>0.16425120772946861</v>
      </c>
      <c r="Z4" s="63">
        <v>0.52286585365853655</v>
      </c>
      <c r="AA4" s="63">
        <v>0.34867503486750351</v>
      </c>
      <c r="AB4" s="63">
        <v>0.51736111111111116</v>
      </c>
      <c r="AC4" s="63">
        <v>0.51247165532879824</v>
      </c>
      <c r="AD4" s="63">
        <v>0.16279069767441862</v>
      </c>
      <c r="AE4" s="63">
        <v>0.47982062780269058</v>
      </c>
      <c r="AF4" s="63">
        <v>5.5555555555555552E-2</v>
      </c>
      <c r="AG4" s="63">
        <v>0.66283524904214564</v>
      </c>
      <c r="AH4" s="63">
        <v>0.75922671353251314</v>
      </c>
      <c r="AI4" s="63">
        <v>0.55905511811023623</v>
      </c>
      <c r="AJ4" s="63">
        <v>0.37755102040816324</v>
      </c>
      <c r="AK4" s="63">
        <v>0</v>
      </c>
      <c r="AL4" s="63">
        <v>0</v>
      </c>
      <c r="AM4" s="63">
        <v>0.27272727272727271</v>
      </c>
      <c r="AN4" s="63">
        <v>1.7475728155339806E-2</v>
      </c>
      <c r="AO4" s="64">
        <v>0.4663951120162933</v>
      </c>
      <c r="AP4" s="65">
        <f>AVERAGE(X4:AO4)</f>
        <v>0.36318735047318401</v>
      </c>
      <c r="AR4" s="66"/>
      <c r="AS4" s="66"/>
      <c r="AT4" s="63">
        <v>2.2222222222222223E-2</v>
      </c>
      <c r="AU4" s="63">
        <v>0</v>
      </c>
      <c r="AV4" s="63" t="s">
        <v>944</v>
      </c>
      <c r="AW4" s="63" t="s">
        <v>944</v>
      </c>
      <c r="AX4" s="63">
        <v>5.8252427184466021E-2</v>
      </c>
      <c r="AY4" s="63" t="s">
        <v>944</v>
      </c>
      <c r="AZ4" s="63">
        <v>3.1948881789137379E-3</v>
      </c>
      <c r="BA4" s="63">
        <v>9.2664092664092659E-3</v>
      </c>
      <c r="BB4" s="63">
        <v>6.3829787234042548E-2</v>
      </c>
      <c r="BC4" s="63">
        <v>0</v>
      </c>
      <c r="BD4" s="63">
        <v>0</v>
      </c>
      <c r="BE4" s="63">
        <v>1.8518518518518517E-2</v>
      </c>
      <c r="BF4" s="63">
        <v>4.5454545454545456E-2</v>
      </c>
      <c r="BG4" s="63">
        <v>0</v>
      </c>
      <c r="BH4" s="63">
        <v>6.8181818181818177E-2</v>
      </c>
      <c r="BI4" s="63">
        <v>4.6511627906976744E-2</v>
      </c>
      <c r="BJ4" s="63">
        <v>0</v>
      </c>
      <c r="BK4" s="63">
        <v>2.8368794326241134E-2</v>
      </c>
      <c r="BL4" s="63">
        <v>8.7260034904013963E-4</v>
      </c>
      <c r="BM4" s="63">
        <v>5.944055944055944E-2</v>
      </c>
      <c r="BN4" s="63">
        <v>0.34670487106017189</v>
      </c>
      <c r="BO4" s="63">
        <v>0.48688524590163934</v>
      </c>
      <c r="BP4" s="63">
        <v>0.65831435079726652</v>
      </c>
      <c r="BQ4" s="63">
        <v>0.16425120772946861</v>
      </c>
      <c r="BR4" s="63">
        <v>0.52286585365853655</v>
      </c>
      <c r="BS4" s="63">
        <v>0.34867503486750351</v>
      </c>
      <c r="BT4" s="63">
        <v>0.51736111111111116</v>
      </c>
      <c r="BU4" s="63">
        <v>0.51247165532879824</v>
      </c>
      <c r="BV4" s="63">
        <v>0.16279069767441862</v>
      </c>
      <c r="BW4" s="63">
        <v>0.47982062780269058</v>
      </c>
      <c r="BX4" s="63">
        <v>5.5555555555555552E-2</v>
      </c>
      <c r="BY4" s="63">
        <v>0.66283524904214564</v>
      </c>
      <c r="BZ4" s="63">
        <v>0.75922671353251314</v>
      </c>
      <c r="CA4" s="63">
        <v>0.55905511811023623</v>
      </c>
      <c r="CB4" s="63">
        <v>0.37755102040816324</v>
      </c>
      <c r="CC4" s="63">
        <v>0</v>
      </c>
      <c r="CD4" s="63">
        <v>0</v>
      </c>
      <c r="CE4" s="63">
        <v>0.27272727272727271</v>
      </c>
      <c r="CF4" s="67">
        <v>1.7475728155339806E-2</v>
      </c>
    </row>
    <row r="5" spans="1:84" ht="17.25" customHeight="1" x14ac:dyDescent="0.5">
      <c r="A5" s="68" t="s">
        <v>906</v>
      </c>
      <c r="B5" s="69">
        <v>0</v>
      </c>
      <c r="C5" s="69">
        <v>0.5757575757575758</v>
      </c>
      <c r="D5" s="69" t="s">
        <v>944</v>
      </c>
      <c r="E5" s="69" t="s">
        <v>944</v>
      </c>
      <c r="F5" s="69">
        <v>0.12621359223300971</v>
      </c>
      <c r="G5" s="69" t="s">
        <v>944</v>
      </c>
      <c r="H5" s="69">
        <v>0.14696485623003194</v>
      </c>
      <c r="I5" s="69">
        <v>0.22934362934362934</v>
      </c>
      <c r="J5" s="69">
        <v>0.2978723404255319</v>
      </c>
      <c r="K5" s="69">
        <v>0.34615384615384615</v>
      </c>
      <c r="L5" s="69">
        <v>0.8</v>
      </c>
      <c r="M5" s="69">
        <v>0.20370370370370369</v>
      </c>
      <c r="N5" s="69">
        <v>0.61363636363636365</v>
      </c>
      <c r="O5" s="69">
        <v>0.3125</v>
      </c>
      <c r="P5" s="69">
        <v>0.84090909090909094</v>
      </c>
      <c r="Q5" s="69">
        <v>0.65116279069767447</v>
      </c>
      <c r="R5" s="69">
        <v>0.83333333333333337</v>
      </c>
      <c r="S5" s="69">
        <v>0.78014184397163122</v>
      </c>
      <c r="T5" s="69">
        <v>0.31413612565445026</v>
      </c>
      <c r="U5" s="69">
        <v>0.24825174825174826</v>
      </c>
      <c r="V5" s="69">
        <v>0.15401146131805157</v>
      </c>
      <c r="W5" s="69">
        <v>0.21967213114754097</v>
      </c>
      <c r="X5" s="69">
        <v>0.17198177676537585</v>
      </c>
      <c r="Y5" s="69">
        <v>0.34621578099838968</v>
      </c>
      <c r="Z5" s="69">
        <v>0.35619918699186992</v>
      </c>
      <c r="AA5" s="69">
        <v>0.48814504881450488</v>
      </c>
      <c r="AB5" s="69">
        <v>0.3125</v>
      </c>
      <c r="AC5" s="69">
        <v>0.40816326530612246</v>
      </c>
      <c r="AD5" s="69">
        <v>0.83720930232558144</v>
      </c>
      <c r="AE5" s="69">
        <v>0.47982062780269058</v>
      </c>
      <c r="AF5" s="69">
        <v>0.72222222222222221</v>
      </c>
      <c r="AG5" s="69">
        <v>0.33333333333333331</v>
      </c>
      <c r="AH5" s="69">
        <v>0.22495606326889278</v>
      </c>
      <c r="AI5" s="63">
        <v>0.37007874015748032</v>
      </c>
      <c r="AJ5" s="69">
        <v>0.61224489795918369</v>
      </c>
      <c r="AK5" s="63">
        <v>0.66666666666666663</v>
      </c>
      <c r="AL5" s="63">
        <v>0.88461538461538458</v>
      </c>
      <c r="AM5" s="69">
        <v>0.65656565656565657</v>
      </c>
      <c r="AN5" s="69">
        <v>0.49708737864077668</v>
      </c>
      <c r="AO5" s="70">
        <v>0.46028513238289204</v>
      </c>
      <c r="AP5" s="65">
        <f t="shared" ref="AP5:AP17" si="0">AVERAGE(X5:AO5)</f>
        <v>0.4904605813787235</v>
      </c>
      <c r="AR5" s="66"/>
      <c r="AS5" s="66"/>
      <c r="AT5" s="69">
        <v>0</v>
      </c>
      <c r="AU5" s="69">
        <v>0.5757575757575758</v>
      </c>
      <c r="AV5" s="69" t="s">
        <v>944</v>
      </c>
      <c r="AW5" s="69" t="s">
        <v>944</v>
      </c>
      <c r="AX5" s="69">
        <v>0.12621359223300971</v>
      </c>
      <c r="AY5" s="69" t="s">
        <v>944</v>
      </c>
      <c r="AZ5" s="69">
        <v>0.14696485623003194</v>
      </c>
      <c r="BA5" s="69">
        <v>0.22934362934362934</v>
      </c>
      <c r="BB5" s="69">
        <v>0.2978723404255319</v>
      </c>
      <c r="BC5" s="69">
        <v>0.34615384615384615</v>
      </c>
      <c r="BD5" s="69">
        <v>0.8</v>
      </c>
      <c r="BE5" s="69">
        <v>0.20370370370370369</v>
      </c>
      <c r="BF5" s="69">
        <v>0.61363636363636365</v>
      </c>
      <c r="BG5" s="69">
        <v>0.3125</v>
      </c>
      <c r="BH5" s="69">
        <v>0.84090909090909094</v>
      </c>
      <c r="BI5" s="69">
        <v>0.65116279069767447</v>
      </c>
      <c r="BJ5" s="69">
        <v>0.83333333333333337</v>
      </c>
      <c r="BK5" s="69">
        <v>0.78014184397163122</v>
      </c>
      <c r="BL5" s="69">
        <v>0.31413612565445026</v>
      </c>
      <c r="BM5" s="69">
        <v>0.24825174825174826</v>
      </c>
      <c r="BN5" s="69">
        <v>0.15401146131805157</v>
      </c>
      <c r="BO5" s="69">
        <v>0.21967213114754097</v>
      </c>
      <c r="BP5" s="69">
        <v>0.17198177676537585</v>
      </c>
      <c r="BQ5" s="69">
        <v>0.34621578099838968</v>
      </c>
      <c r="BR5" s="69">
        <v>0.35619918699186992</v>
      </c>
      <c r="BS5" s="69">
        <v>0.48814504881450488</v>
      </c>
      <c r="BT5" s="69">
        <v>0.3125</v>
      </c>
      <c r="BU5" s="69">
        <v>0.40816326530612246</v>
      </c>
      <c r="BV5" s="69">
        <v>0.83720930232558144</v>
      </c>
      <c r="BW5" s="69">
        <v>0.47982062780269058</v>
      </c>
      <c r="BX5" s="69">
        <v>0.72222222222222221</v>
      </c>
      <c r="BY5" s="69">
        <v>0.33333333333333331</v>
      </c>
      <c r="BZ5" s="69">
        <v>0.22495606326889278</v>
      </c>
      <c r="CA5" s="63">
        <v>0.37007874015748032</v>
      </c>
      <c r="CB5" s="69">
        <v>0.61224489795918369</v>
      </c>
      <c r="CC5" s="63">
        <v>0.66666666666666663</v>
      </c>
      <c r="CD5" s="63">
        <v>0.88461538461538458</v>
      </c>
      <c r="CE5" s="69">
        <v>0.65656565656565657</v>
      </c>
      <c r="CF5" s="71">
        <v>0.49708737864077668</v>
      </c>
    </row>
    <row r="6" spans="1:84" ht="17.25" customHeight="1" x14ac:dyDescent="0.5">
      <c r="A6" s="72" t="s">
        <v>974</v>
      </c>
      <c r="B6" s="73">
        <v>0.85555555555555551</v>
      </c>
      <c r="C6" s="73">
        <v>0.36363636363636365</v>
      </c>
      <c r="D6" s="73" t="s">
        <v>944</v>
      </c>
      <c r="E6" s="73" t="s">
        <v>944</v>
      </c>
      <c r="F6" s="73">
        <v>0.29126213592233008</v>
      </c>
      <c r="G6" s="73" t="s">
        <v>944</v>
      </c>
      <c r="H6" s="73">
        <v>0.16932907348242812</v>
      </c>
      <c r="I6" s="73">
        <v>0.29884169884169887</v>
      </c>
      <c r="J6" s="73">
        <v>0.46808510638297873</v>
      </c>
      <c r="K6" s="73">
        <v>0.50961538461538458</v>
      </c>
      <c r="L6" s="73">
        <v>0.2</v>
      </c>
      <c r="M6" s="73">
        <v>0.48148148148148145</v>
      </c>
      <c r="N6" s="73">
        <v>0.25</v>
      </c>
      <c r="O6" s="73">
        <v>0.25</v>
      </c>
      <c r="P6" s="73">
        <v>7.9545454545454544E-2</v>
      </c>
      <c r="Q6" s="73">
        <v>0.30232558139534882</v>
      </c>
      <c r="R6" s="73">
        <v>0.16666666666666666</v>
      </c>
      <c r="S6" s="73">
        <v>0.15602836879432624</v>
      </c>
      <c r="T6" s="73">
        <v>0.64921465968586389</v>
      </c>
      <c r="U6" s="73">
        <v>0.47727272727272729</v>
      </c>
      <c r="V6" s="73">
        <v>0.44699140401146131</v>
      </c>
      <c r="W6" s="73">
        <v>0.27540983606557379</v>
      </c>
      <c r="X6" s="73">
        <v>0.16287015945330297</v>
      </c>
      <c r="Y6" s="73">
        <v>0.48631239935587761</v>
      </c>
      <c r="Z6" s="73">
        <f>228/1968</f>
        <v>0.11585365853658537</v>
      </c>
      <c r="AA6" s="73">
        <v>0.16039051603905161</v>
      </c>
      <c r="AB6" s="73">
        <v>0.1111111111111111</v>
      </c>
      <c r="AC6" s="73">
        <v>7.7097505668934238E-2</v>
      </c>
      <c r="AD6" s="73">
        <v>0</v>
      </c>
      <c r="AE6" s="73">
        <v>4.0358744394618833E-2</v>
      </c>
      <c r="AF6" s="73">
        <v>0.22222222222222221</v>
      </c>
      <c r="AG6" s="73">
        <v>3.8314176245210726E-3</v>
      </c>
      <c r="AH6" s="73">
        <v>1.4059753954305799E-2</v>
      </c>
      <c r="AI6" s="74">
        <v>7.0866141732283464E-2</v>
      </c>
      <c r="AJ6" s="73">
        <v>1.020408163265306E-2</v>
      </c>
      <c r="AK6" s="74">
        <v>0.33333333333333331</v>
      </c>
      <c r="AL6" s="74">
        <v>0.11538461538461539</v>
      </c>
      <c r="AM6" s="73">
        <v>7.0000000000000007E-2</v>
      </c>
      <c r="AN6" s="73">
        <v>0.38640776699029128</v>
      </c>
      <c r="AO6" s="75">
        <v>7.3319755600814662E-2</v>
      </c>
      <c r="AP6" s="65">
        <f t="shared" si="0"/>
        <v>0.13631239905747342</v>
      </c>
      <c r="AR6" s="66"/>
      <c r="AS6" s="66"/>
      <c r="AT6" s="73">
        <v>0.85555555555555551</v>
      </c>
      <c r="AU6" s="73">
        <v>0.36363636363636365</v>
      </c>
      <c r="AV6" s="73" t="s">
        <v>944</v>
      </c>
      <c r="AW6" s="73" t="s">
        <v>944</v>
      </c>
      <c r="AX6" s="73">
        <v>0.29126213592233008</v>
      </c>
      <c r="AY6" s="73" t="s">
        <v>944</v>
      </c>
      <c r="AZ6" s="73">
        <v>0.16932907348242812</v>
      </c>
      <c r="BA6" s="73">
        <v>0.29884169884169887</v>
      </c>
      <c r="BB6" s="73">
        <v>0.46808510638297873</v>
      </c>
      <c r="BC6" s="73">
        <v>0.50961538461538458</v>
      </c>
      <c r="BD6" s="73">
        <v>0.2</v>
      </c>
      <c r="BE6" s="73">
        <v>0.48148148148148145</v>
      </c>
      <c r="BF6" s="73">
        <v>0.25</v>
      </c>
      <c r="BG6" s="73">
        <v>0.25</v>
      </c>
      <c r="BH6" s="73">
        <v>7.9545454545454544E-2</v>
      </c>
      <c r="BI6" s="73">
        <v>0.30232558139534882</v>
      </c>
      <c r="BJ6" s="73">
        <v>0.16666666666666666</v>
      </c>
      <c r="BK6" s="73">
        <v>0.15602836879432624</v>
      </c>
      <c r="BL6" s="73">
        <v>0.64921465968586389</v>
      </c>
      <c r="BM6" s="73">
        <v>0.47727272727272729</v>
      </c>
      <c r="BN6" s="73">
        <v>0.44699140401146131</v>
      </c>
      <c r="BO6" s="73">
        <v>0.27540983606557379</v>
      </c>
      <c r="BP6" s="73">
        <v>0.16287015945330297</v>
      </c>
      <c r="BQ6" s="73">
        <v>0.48631239935587761</v>
      </c>
      <c r="BR6" s="73">
        <f>228/1968</f>
        <v>0.11585365853658537</v>
      </c>
      <c r="BS6" s="73">
        <v>0.16039051603905161</v>
      </c>
      <c r="BT6" s="73">
        <v>0.1111111111111111</v>
      </c>
      <c r="BU6" s="73">
        <v>7.7097505668934238E-2</v>
      </c>
      <c r="BV6" s="73">
        <v>0</v>
      </c>
      <c r="BW6" s="73">
        <v>4.0358744394618833E-2</v>
      </c>
      <c r="BX6" s="73">
        <v>0.22222222222222221</v>
      </c>
      <c r="BY6" s="73">
        <v>3.8314176245210726E-3</v>
      </c>
      <c r="BZ6" s="73">
        <v>1.4059753954305799E-2</v>
      </c>
      <c r="CA6" s="74">
        <v>7.0866141732283464E-2</v>
      </c>
      <c r="CB6" s="73">
        <v>1.020408163265306E-2</v>
      </c>
      <c r="CC6" s="74">
        <v>0.33333333333333331</v>
      </c>
      <c r="CD6" s="74">
        <v>0.11538461538461539</v>
      </c>
      <c r="CE6" s="73">
        <v>7.0000000000000007E-2</v>
      </c>
      <c r="CF6" s="76">
        <v>0.38640776699029128</v>
      </c>
    </row>
    <row r="7" spans="1:84" x14ac:dyDescent="0.5">
      <c r="A7" s="72" t="s">
        <v>975</v>
      </c>
      <c r="B7" s="350" t="s">
        <v>976</v>
      </c>
      <c r="C7" s="351"/>
      <c r="D7" s="351"/>
      <c r="E7" s="351"/>
      <c r="F7" s="351"/>
      <c r="G7" s="351"/>
      <c r="H7" s="351"/>
      <c r="I7" s="351"/>
      <c r="J7" s="351"/>
      <c r="K7" s="351"/>
      <c r="L7" s="351"/>
      <c r="M7" s="351"/>
      <c r="N7" s="351"/>
      <c r="O7" s="351"/>
      <c r="P7" s="351"/>
      <c r="Q7" s="351"/>
      <c r="R7" s="351"/>
      <c r="S7" s="351"/>
      <c r="T7" s="351"/>
      <c r="U7" s="351"/>
      <c r="V7" s="351"/>
      <c r="W7" s="352"/>
      <c r="X7" s="73">
        <v>0</v>
      </c>
      <c r="Y7" s="73">
        <v>0</v>
      </c>
      <c r="Z7" s="73">
        <f>6/1968</f>
        <v>3.0487804878048782E-3</v>
      </c>
      <c r="AA7" s="73">
        <f>1/717</f>
        <v>1.3947001394700139E-3</v>
      </c>
      <c r="AB7" s="73">
        <v>0</v>
      </c>
      <c r="AC7" s="73">
        <v>0</v>
      </c>
      <c r="AD7" s="73">
        <v>0</v>
      </c>
      <c r="AE7" s="73">
        <v>0</v>
      </c>
      <c r="AF7" s="73">
        <v>0</v>
      </c>
      <c r="AG7" s="73">
        <v>0</v>
      </c>
      <c r="AH7" s="73">
        <v>0</v>
      </c>
      <c r="AI7" s="73">
        <v>0</v>
      </c>
      <c r="AJ7" s="73">
        <v>0</v>
      </c>
      <c r="AK7" s="73">
        <v>0</v>
      </c>
      <c r="AL7" s="73">
        <v>0</v>
      </c>
      <c r="AM7" s="73">
        <v>0</v>
      </c>
      <c r="AN7" s="73">
        <v>2.7184466019417475E-2</v>
      </c>
      <c r="AO7" s="75">
        <v>0</v>
      </c>
      <c r="AP7" s="65">
        <f t="shared" si="0"/>
        <v>1.757108147038465E-3</v>
      </c>
      <c r="AR7" s="66"/>
      <c r="AS7" s="66"/>
      <c r="AT7" s="77"/>
      <c r="AU7" s="77"/>
      <c r="AV7" s="77"/>
      <c r="AW7" s="77"/>
      <c r="AX7" s="77"/>
      <c r="AY7" s="77"/>
      <c r="AZ7" s="77"/>
      <c r="BA7" s="77"/>
      <c r="BB7" s="77"/>
      <c r="BC7" s="77"/>
      <c r="BD7" s="77"/>
      <c r="BE7" s="77"/>
      <c r="BF7" s="77"/>
      <c r="BG7" s="77"/>
      <c r="BH7" s="77"/>
      <c r="BI7" s="77"/>
      <c r="BJ7" s="77"/>
      <c r="BK7" s="78"/>
      <c r="BL7" s="79"/>
      <c r="BM7" s="79"/>
      <c r="BN7" s="79"/>
      <c r="BO7" s="79" t="s">
        <v>976</v>
      </c>
      <c r="BP7" s="80">
        <v>0</v>
      </c>
      <c r="BQ7" s="80">
        <v>0</v>
      </c>
      <c r="BR7" s="80">
        <f>6/1968</f>
        <v>3.0487804878048782E-3</v>
      </c>
      <c r="BS7" s="80">
        <f>1/717</f>
        <v>1.3947001394700139E-3</v>
      </c>
      <c r="BT7" s="80">
        <v>0</v>
      </c>
      <c r="BU7" s="80">
        <v>0</v>
      </c>
      <c r="BV7" s="80">
        <v>0</v>
      </c>
      <c r="BW7" s="80">
        <v>0</v>
      </c>
      <c r="BX7" s="80">
        <v>0</v>
      </c>
      <c r="BY7" s="80">
        <v>0</v>
      </c>
      <c r="BZ7" s="80">
        <v>0</v>
      </c>
      <c r="CA7" s="80">
        <v>0</v>
      </c>
      <c r="CB7" s="80">
        <v>0</v>
      </c>
      <c r="CC7" s="80">
        <v>0</v>
      </c>
      <c r="CD7" s="80">
        <v>0</v>
      </c>
      <c r="CE7" s="80">
        <v>0</v>
      </c>
      <c r="CF7" s="80">
        <v>2.7184466019417475E-2</v>
      </c>
    </row>
    <row r="8" spans="1:84" x14ac:dyDescent="0.5">
      <c r="A8" s="68" t="s">
        <v>908</v>
      </c>
      <c r="B8" s="69">
        <v>0</v>
      </c>
      <c r="C8" s="69">
        <v>3.0303030303030304E-2</v>
      </c>
      <c r="D8" s="69" t="s">
        <v>944</v>
      </c>
      <c r="E8" s="69" t="s">
        <v>944</v>
      </c>
      <c r="F8" s="69">
        <v>0.13592233009708737</v>
      </c>
      <c r="G8" s="69" t="s">
        <v>944</v>
      </c>
      <c r="H8" s="69">
        <v>0.17891373801916932</v>
      </c>
      <c r="I8" s="69">
        <v>6.7181467181467183E-2</v>
      </c>
      <c r="J8" s="69">
        <v>2.1276595744680851E-2</v>
      </c>
      <c r="K8" s="69">
        <v>5.7692307692307696E-2</v>
      </c>
      <c r="L8" s="69">
        <v>0</v>
      </c>
      <c r="M8" s="69">
        <v>0.14814814814814814</v>
      </c>
      <c r="N8" s="69">
        <v>2.2727272727272728E-2</v>
      </c>
      <c r="O8" s="69">
        <v>0.375</v>
      </c>
      <c r="P8" s="69">
        <v>0</v>
      </c>
      <c r="Q8" s="69">
        <v>0</v>
      </c>
      <c r="R8" s="69">
        <v>0</v>
      </c>
      <c r="S8" s="69">
        <v>7.0921985815602835E-3</v>
      </c>
      <c r="T8" s="69">
        <v>1.3961605584642234E-2</v>
      </c>
      <c r="U8" s="69">
        <v>5.5944055944055944E-2</v>
      </c>
      <c r="V8" s="69">
        <v>3.9398280802292261E-2</v>
      </c>
      <c r="W8" s="69">
        <v>1.1475409836065573E-2</v>
      </c>
      <c r="X8" s="63">
        <v>3.4168564920273349E-3</v>
      </c>
      <c r="Y8" s="63">
        <v>3.2206119162640902E-3</v>
      </c>
      <c r="Z8" s="63">
        <v>2.0325203252032522E-3</v>
      </c>
      <c r="AA8" s="63">
        <v>0</v>
      </c>
      <c r="AB8" s="63">
        <v>2.0833333333333332E-2</v>
      </c>
      <c r="AC8" s="63">
        <v>2.2675736961451248E-3</v>
      </c>
      <c r="AD8" s="63">
        <v>0</v>
      </c>
      <c r="AE8" s="63">
        <v>0</v>
      </c>
      <c r="AF8" s="63">
        <v>0</v>
      </c>
      <c r="AG8" s="63">
        <v>0</v>
      </c>
      <c r="AH8" s="63">
        <v>0</v>
      </c>
      <c r="AI8" s="63">
        <v>0</v>
      </c>
      <c r="AJ8" s="63">
        <v>0</v>
      </c>
      <c r="AK8" s="63">
        <v>0</v>
      </c>
      <c r="AL8" s="63">
        <v>0</v>
      </c>
      <c r="AM8" s="63">
        <v>0</v>
      </c>
      <c r="AN8" s="63">
        <v>6.9902912621359226E-2</v>
      </c>
      <c r="AO8" s="64">
        <v>0</v>
      </c>
      <c r="AP8" s="65">
        <f t="shared" si="0"/>
        <v>5.6485449102406868E-3</v>
      </c>
      <c r="AR8" s="66"/>
      <c r="AS8" s="66"/>
      <c r="AT8" s="69">
        <v>0</v>
      </c>
      <c r="AU8" s="69">
        <v>3.0303030303030304E-2</v>
      </c>
      <c r="AV8" s="69" t="s">
        <v>944</v>
      </c>
      <c r="AW8" s="69" t="s">
        <v>944</v>
      </c>
      <c r="AX8" s="69">
        <v>0.13592233009708737</v>
      </c>
      <c r="AY8" s="69" t="s">
        <v>944</v>
      </c>
      <c r="AZ8" s="69">
        <v>0.17891373801916932</v>
      </c>
      <c r="BA8" s="69">
        <v>6.7181467181467183E-2</v>
      </c>
      <c r="BB8" s="69">
        <v>2.1276595744680851E-2</v>
      </c>
      <c r="BC8" s="69">
        <v>5.7692307692307696E-2</v>
      </c>
      <c r="BD8" s="69">
        <v>0</v>
      </c>
      <c r="BE8" s="69">
        <v>0.14814814814814814</v>
      </c>
      <c r="BF8" s="69">
        <v>2.2727272727272728E-2</v>
      </c>
      <c r="BG8" s="69">
        <v>0.375</v>
      </c>
      <c r="BH8" s="69">
        <v>0</v>
      </c>
      <c r="BI8" s="69">
        <v>0</v>
      </c>
      <c r="BJ8" s="69">
        <v>0</v>
      </c>
      <c r="BK8" s="69">
        <v>7.0921985815602835E-3</v>
      </c>
      <c r="BL8" s="69">
        <v>1.3961605584642234E-2</v>
      </c>
      <c r="BM8" s="69">
        <v>5.5944055944055944E-2</v>
      </c>
      <c r="BN8" s="69">
        <v>3.9398280802292261E-2</v>
      </c>
      <c r="BO8" s="69">
        <v>1.1475409836065573E-2</v>
      </c>
      <c r="BP8" s="69">
        <v>3.4168564920273349E-3</v>
      </c>
      <c r="BQ8" s="69">
        <v>3.2206119162640902E-3</v>
      </c>
      <c r="BR8" s="69">
        <v>2.0325203252032522E-3</v>
      </c>
      <c r="BS8" s="69">
        <v>0</v>
      </c>
      <c r="BT8" s="69">
        <v>2.0833333333333332E-2</v>
      </c>
      <c r="BU8" s="69">
        <v>2.2675736961451248E-3</v>
      </c>
      <c r="BV8" s="69">
        <v>0</v>
      </c>
      <c r="BW8" s="69">
        <v>0</v>
      </c>
      <c r="BX8" s="69">
        <v>0</v>
      </c>
      <c r="BY8" s="69">
        <v>0</v>
      </c>
      <c r="BZ8" s="69">
        <v>0</v>
      </c>
      <c r="CA8" s="63">
        <v>0</v>
      </c>
      <c r="CB8" s="69">
        <v>0</v>
      </c>
      <c r="CC8" s="63">
        <v>0</v>
      </c>
      <c r="CD8" s="63">
        <v>0</v>
      </c>
      <c r="CE8" s="69">
        <v>0</v>
      </c>
      <c r="CF8" s="71">
        <v>6.9902912621359226E-2</v>
      </c>
    </row>
    <row r="9" spans="1:84" x14ac:dyDescent="0.5">
      <c r="A9" s="68" t="s">
        <v>909</v>
      </c>
      <c r="B9" s="69">
        <v>0</v>
      </c>
      <c r="C9" s="69">
        <v>0</v>
      </c>
      <c r="D9" s="69" t="s">
        <v>944</v>
      </c>
      <c r="E9" s="69" t="s">
        <v>944</v>
      </c>
      <c r="F9" s="69">
        <v>0</v>
      </c>
      <c r="G9" s="69" t="s">
        <v>944</v>
      </c>
      <c r="H9" s="69">
        <v>8.9456869009584661E-2</v>
      </c>
      <c r="I9" s="69">
        <v>2.3166023166023165E-2</v>
      </c>
      <c r="J9" s="69">
        <v>0</v>
      </c>
      <c r="K9" s="69">
        <v>9.6153846153846159E-3</v>
      </c>
      <c r="L9" s="69">
        <v>0</v>
      </c>
      <c r="M9" s="69">
        <v>5.5555555555555552E-2</v>
      </c>
      <c r="N9" s="69">
        <v>0</v>
      </c>
      <c r="O9" s="69">
        <v>6.25E-2</v>
      </c>
      <c r="P9" s="69">
        <v>0</v>
      </c>
      <c r="Q9" s="69">
        <v>0</v>
      </c>
      <c r="R9" s="69">
        <v>0</v>
      </c>
      <c r="S9" s="69">
        <v>7.0921985815602835E-3</v>
      </c>
      <c r="T9" s="69">
        <v>2.006980802792321E-2</v>
      </c>
      <c r="U9" s="69">
        <v>6.1188811188811192E-2</v>
      </c>
      <c r="V9" s="69">
        <v>1.4326647564469914E-3</v>
      </c>
      <c r="W9" s="69">
        <v>4.9180327868852463E-3</v>
      </c>
      <c r="X9" s="69">
        <v>0</v>
      </c>
      <c r="Y9" s="69">
        <v>0</v>
      </c>
      <c r="Z9" s="69">
        <v>0</v>
      </c>
      <c r="AA9" s="69">
        <v>0</v>
      </c>
      <c r="AB9" s="69">
        <v>1.7361111111111112E-2</v>
      </c>
      <c r="AC9" s="69">
        <v>0</v>
      </c>
      <c r="AD9" s="69">
        <v>0</v>
      </c>
      <c r="AE9" s="69">
        <v>0</v>
      </c>
      <c r="AF9" s="69">
        <v>0</v>
      </c>
      <c r="AG9" s="69">
        <v>0</v>
      </c>
      <c r="AH9" s="69">
        <v>0</v>
      </c>
      <c r="AI9" s="63">
        <v>0</v>
      </c>
      <c r="AJ9" s="69">
        <v>0</v>
      </c>
      <c r="AK9" s="63">
        <v>0</v>
      </c>
      <c r="AL9" s="63">
        <v>0</v>
      </c>
      <c r="AM9" s="69">
        <v>0</v>
      </c>
      <c r="AN9" s="69">
        <v>0</v>
      </c>
      <c r="AO9" s="70">
        <v>0</v>
      </c>
      <c r="AP9" s="65">
        <f t="shared" si="0"/>
        <v>9.6450617283950623E-4</v>
      </c>
      <c r="AR9" s="66"/>
      <c r="AS9" s="66"/>
      <c r="AT9" s="69">
        <v>0</v>
      </c>
      <c r="AU9" s="69">
        <v>0</v>
      </c>
      <c r="AV9" s="69" t="s">
        <v>944</v>
      </c>
      <c r="AW9" s="69" t="s">
        <v>944</v>
      </c>
      <c r="AX9" s="69">
        <v>0</v>
      </c>
      <c r="AY9" s="69" t="s">
        <v>944</v>
      </c>
      <c r="AZ9" s="69">
        <v>8.9456869009584661E-2</v>
      </c>
      <c r="BA9" s="69">
        <v>2.3166023166023165E-2</v>
      </c>
      <c r="BB9" s="69">
        <v>0</v>
      </c>
      <c r="BC9" s="69">
        <v>9.6153846153846159E-3</v>
      </c>
      <c r="BD9" s="69">
        <v>0</v>
      </c>
      <c r="BE9" s="69">
        <v>5.5555555555555552E-2</v>
      </c>
      <c r="BF9" s="69">
        <v>0</v>
      </c>
      <c r="BG9" s="69">
        <v>6.25E-2</v>
      </c>
      <c r="BH9" s="69">
        <v>0</v>
      </c>
      <c r="BI9" s="69">
        <v>0</v>
      </c>
      <c r="BJ9" s="69">
        <v>0</v>
      </c>
      <c r="BK9" s="69">
        <v>7.0921985815602835E-3</v>
      </c>
      <c r="BL9" s="69">
        <v>2.006980802792321E-2</v>
      </c>
      <c r="BM9" s="69">
        <v>6.1188811188811192E-2</v>
      </c>
      <c r="BN9" s="69">
        <v>1.4326647564469914E-3</v>
      </c>
      <c r="BO9" s="69">
        <v>4.9180327868852463E-3</v>
      </c>
      <c r="BP9" s="69">
        <v>0</v>
      </c>
      <c r="BQ9" s="69">
        <v>0</v>
      </c>
      <c r="BR9" s="69">
        <v>0</v>
      </c>
      <c r="BS9" s="69">
        <v>0</v>
      </c>
      <c r="BT9" s="69">
        <v>1.7361111111111112E-2</v>
      </c>
      <c r="BU9" s="69">
        <v>0</v>
      </c>
      <c r="BV9" s="69">
        <v>0</v>
      </c>
      <c r="BW9" s="69">
        <v>0</v>
      </c>
      <c r="BX9" s="69">
        <v>0</v>
      </c>
      <c r="BY9" s="69">
        <v>0</v>
      </c>
      <c r="BZ9" s="69">
        <v>0</v>
      </c>
      <c r="CA9" s="63">
        <v>0</v>
      </c>
      <c r="CB9" s="69">
        <v>0</v>
      </c>
      <c r="CC9" s="63">
        <v>0</v>
      </c>
      <c r="CD9" s="63">
        <v>0</v>
      </c>
      <c r="CE9" s="69">
        <v>0</v>
      </c>
      <c r="CF9" s="71">
        <v>0</v>
      </c>
    </row>
    <row r="10" spans="1:84" x14ac:dyDescent="0.5">
      <c r="A10" s="68" t="s">
        <v>910</v>
      </c>
      <c r="B10" s="69">
        <v>0</v>
      </c>
      <c r="C10" s="69">
        <v>0</v>
      </c>
      <c r="D10" s="69" t="s">
        <v>944</v>
      </c>
      <c r="E10" s="69" t="s">
        <v>944</v>
      </c>
      <c r="F10" s="69">
        <v>9.7087378640776691E-3</v>
      </c>
      <c r="G10" s="69" t="s">
        <v>944</v>
      </c>
      <c r="H10" s="69">
        <v>0.20766773162939298</v>
      </c>
      <c r="I10" s="69">
        <v>1.698841698841699E-2</v>
      </c>
      <c r="J10" s="69">
        <v>0</v>
      </c>
      <c r="K10" s="69">
        <v>9.6153846153846159E-3</v>
      </c>
      <c r="L10" s="69">
        <v>0</v>
      </c>
      <c r="M10" s="69">
        <v>0</v>
      </c>
      <c r="N10" s="69">
        <v>2.2727272727272728E-2</v>
      </c>
      <c r="O10" s="69">
        <v>0</v>
      </c>
      <c r="P10" s="69">
        <v>5.681818181818182E-3</v>
      </c>
      <c r="Q10" s="69">
        <v>0</v>
      </c>
      <c r="R10" s="69">
        <v>0</v>
      </c>
      <c r="S10" s="69">
        <v>0</v>
      </c>
      <c r="T10" s="69">
        <v>8.7260034904013963E-4</v>
      </c>
      <c r="U10" s="69">
        <v>1.7482517482517484E-2</v>
      </c>
      <c r="V10" s="69">
        <v>1.4326647564469914E-3</v>
      </c>
      <c r="W10" s="69">
        <v>0</v>
      </c>
      <c r="X10" s="69">
        <v>0</v>
      </c>
      <c r="Y10" s="69">
        <v>0</v>
      </c>
      <c r="Z10" s="69">
        <v>0</v>
      </c>
      <c r="AA10" s="69">
        <v>0</v>
      </c>
      <c r="AB10" s="69">
        <v>1.3888888888888888E-2</v>
      </c>
      <c r="AC10" s="69">
        <v>0</v>
      </c>
      <c r="AD10" s="69">
        <v>0</v>
      </c>
      <c r="AE10" s="69">
        <v>0</v>
      </c>
      <c r="AF10" s="69">
        <v>0</v>
      </c>
      <c r="AG10" s="69">
        <v>0</v>
      </c>
      <c r="AH10" s="69">
        <v>1.7574692442882249E-3</v>
      </c>
      <c r="AI10" s="63">
        <v>0</v>
      </c>
      <c r="AJ10" s="69">
        <v>0</v>
      </c>
      <c r="AK10" s="63">
        <v>0</v>
      </c>
      <c r="AL10" s="63">
        <v>0</v>
      </c>
      <c r="AM10" s="69">
        <v>0</v>
      </c>
      <c r="AN10" s="69">
        <v>0</v>
      </c>
      <c r="AO10" s="70">
        <v>0</v>
      </c>
      <c r="AP10" s="65">
        <f t="shared" si="0"/>
        <v>8.6924211850983963E-4</v>
      </c>
      <c r="AR10" s="66"/>
      <c r="AS10" s="66"/>
      <c r="AT10" s="69">
        <v>0</v>
      </c>
      <c r="AU10" s="69">
        <v>0</v>
      </c>
      <c r="AV10" s="69" t="s">
        <v>944</v>
      </c>
      <c r="AW10" s="69" t="s">
        <v>944</v>
      </c>
      <c r="AX10" s="69">
        <v>9.7087378640776691E-3</v>
      </c>
      <c r="AY10" s="69" t="s">
        <v>944</v>
      </c>
      <c r="AZ10" s="69">
        <v>0.20766773162939298</v>
      </c>
      <c r="BA10" s="69">
        <v>1.698841698841699E-2</v>
      </c>
      <c r="BB10" s="69">
        <v>0</v>
      </c>
      <c r="BC10" s="69">
        <v>9.6153846153846159E-3</v>
      </c>
      <c r="BD10" s="69">
        <v>0</v>
      </c>
      <c r="BE10" s="69">
        <v>0</v>
      </c>
      <c r="BF10" s="69">
        <v>2.2727272727272728E-2</v>
      </c>
      <c r="BG10" s="69">
        <v>0</v>
      </c>
      <c r="BH10" s="69">
        <v>5.681818181818182E-3</v>
      </c>
      <c r="BI10" s="69">
        <v>0</v>
      </c>
      <c r="BJ10" s="69">
        <v>0</v>
      </c>
      <c r="BK10" s="69">
        <v>0</v>
      </c>
      <c r="BL10" s="69">
        <v>8.7260034904013963E-4</v>
      </c>
      <c r="BM10" s="69">
        <v>1.7482517482517484E-2</v>
      </c>
      <c r="BN10" s="69">
        <v>1.4326647564469914E-3</v>
      </c>
      <c r="BO10" s="69">
        <v>0</v>
      </c>
      <c r="BP10" s="69">
        <v>0</v>
      </c>
      <c r="BQ10" s="69">
        <v>0</v>
      </c>
      <c r="BR10" s="69">
        <v>0</v>
      </c>
      <c r="BS10" s="69">
        <v>0</v>
      </c>
      <c r="BT10" s="69">
        <v>1.3888888888888888E-2</v>
      </c>
      <c r="BU10" s="69">
        <v>0</v>
      </c>
      <c r="BV10" s="69">
        <v>0</v>
      </c>
      <c r="BW10" s="69">
        <v>0</v>
      </c>
      <c r="BX10" s="69">
        <v>0</v>
      </c>
      <c r="BY10" s="69">
        <v>0</v>
      </c>
      <c r="BZ10" s="69">
        <v>1.7574692442882249E-3</v>
      </c>
      <c r="CA10" s="63">
        <v>0</v>
      </c>
      <c r="CB10" s="69">
        <v>0</v>
      </c>
      <c r="CC10" s="63">
        <v>0</v>
      </c>
      <c r="CD10" s="63">
        <v>0</v>
      </c>
      <c r="CE10" s="69">
        <v>0</v>
      </c>
      <c r="CF10" s="71">
        <v>0</v>
      </c>
    </row>
    <row r="11" spans="1:84" x14ac:dyDescent="0.5">
      <c r="A11" s="68" t="s">
        <v>911</v>
      </c>
      <c r="B11" s="69">
        <v>0</v>
      </c>
      <c r="C11" s="69">
        <v>0</v>
      </c>
      <c r="D11" s="69" t="s">
        <v>944</v>
      </c>
      <c r="E11" s="69" t="s">
        <v>944</v>
      </c>
      <c r="F11" s="69">
        <v>3.8834951456310676E-2</v>
      </c>
      <c r="G11" s="69" t="s">
        <v>944</v>
      </c>
      <c r="H11" s="69">
        <v>0.14376996805111822</v>
      </c>
      <c r="I11" s="69">
        <v>8.6486486486486491E-2</v>
      </c>
      <c r="J11" s="69">
        <v>0.1276595744680851</v>
      </c>
      <c r="K11" s="69">
        <v>0</v>
      </c>
      <c r="L11" s="69">
        <v>0</v>
      </c>
      <c r="M11" s="69">
        <v>5.5555555555555552E-2</v>
      </c>
      <c r="N11" s="69">
        <v>2.2727272727272728E-2</v>
      </c>
      <c r="O11" s="69">
        <v>0</v>
      </c>
      <c r="P11" s="69">
        <v>0</v>
      </c>
      <c r="Q11" s="69">
        <v>0</v>
      </c>
      <c r="R11" s="69">
        <v>0</v>
      </c>
      <c r="S11" s="69">
        <v>0</v>
      </c>
      <c r="T11" s="69">
        <v>0</v>
      </c>
      <c r="U11" s="69">
        <v>8.0419580419580416E-2</v>
      </c>
      <c r="V11" s="69">
        <v>5.7306590257879654E-3</v>
      </c>
      <c r="W11" s="69">
        <v>0</v>
      </c>
      <c r="X11" s="69">
        <v>0</v>
      </c>
      <c r="Y11" s="69">
        <v>0</v>
      </c>
      <c r="Z11" s="69">
        <v>0</v>
      </c>
      <c r="AA11" s="69">
        <v>0</v>
      </c>
      <c r="AB11" s="69">
        <v>6.9444444444444441E-3</v>
      </c>
      <c r="AC11" s="69">
        <v>0</v>
      </c>
      <c r="AD11" s="69">
        <v>0</v>
      </c>
      <c r="AE11" s="69">
        <v>0</v>
      </c>
      <c r="AF11" s="69">
        <v>0</v>
      </c>
      <c r="AG11" s="69">
        <v>0</v>
      </c>
      <c r="AH11" s="69">
        <v>0</v>
      </c>
      <c r="AI11" s="63">
        <v>0</v>
      </c>
      <c r="AJ11" s="69">
        <v>0</v>
      </c>
      <c r="AK11" s="63">
        <v>0</v>
      </c>
      <c r="AL11" s="63">
        <v>0</v>
      </c>
      <c r="AM11" s="69">
        <v>0</v>
      </c>
      <c r="AN11" s="69">
        <v>1.9417475728155339E-3</v>
      </c>
      <c r="AO11" s="70">
        <v>0</v>
      </c>
      <c r="AP11" s="65">
        <f t="shared" si="0"/>
        <v>4.9367733429222095E-4</v>
      </c>
      <c r="AR11" s="66"/>
      <c r="AS11" s="66"/>
      <c r="AT11" s="69">
        <v>0</v>
      </c>
      <c r="AU11" s="69">
        <v>0</v>
      </c>
      <c r="AV11" s="69" t="s">
        <v>944</v>
      </c>
      <c r="AW11" s="69" t="s">
        <v>944</v>
      </c>
      <c r="AX11" s="69">
        <v>3.8834951456310676E-2</v>
      </c>
      <c r="AY11" s="69" t="s">
        <v>944</v>
      </c>
      <c r="AZ11" s="69">
        <v>0.14376996805111822</v>
      </c>
      <c r="BA11" s="69">
        <v>8.6486486486486491E-2</v>
      </c>
      <c r="BB11" s="69">
        <v>0.1276595744680851</v>
      </c>
      <c r="BC11" s="69">
        <v>0</v>
      </c>
      <c r="BD11" s="69">
        <v>0</v>
      </c>
      <c r="BE11" s="69">
        <v>5.5555555555555552E-2</v>
      </c>
      <c r="BF11" s="69">
        <v>2.2727272727272728E-2</v>
      </c>
      <c r="BG11" s="69">
        <v>0</v>
      </c>
      <c r="BH11" s="69">
        <v>0</v>
      </c>
      <c r="BI11" s="69">
        <v>0</v>
      </c>
      <c r="BJ11" s="69">
        <v>0</v>
      </c>
      <c r="BK11" s="69">
        <v>0</v>
      </c>
      <c r="BL11" s="69">
        <v>0</v>
      </c>
      <c r="BM11" s="69">
        <v>8.0419580419580416E-2</v>
      </c>
      <c r="BN11" s="69">
        <v>5.7306590257879654E-3</v>
      </c>
      <c r="BO11" s="69">
        <v>0</v>
      </c>
      <c r="BP11" s="69">
        <v>0</v>
      </c>
      <c r="BQ11" s="69">
        <v>0</v>
      </c>
      <c r="BR11" s="69">
        <v>0</v>
      </c>
      <c r="BS11" s="69">
        <v>0</v>
      </c>
      <c r="BT11" s="69">
        <v>6.9444444444444441E-3</v>
      </c>
      <c r="BU11" s="69">
        <v>0</v>
      </c>
      <c r="BV11" s="69">
        <v>0</v>
      </c>
      <c r="BW11" s="69">
        <v>0</v>
      </c>
      <c r="BX11" s="69">
        <v>0</v>
      </c>
      <c r="BY11" s="69">
        <v>0</v>
      </c>
      <c r="BZ11" s="69">
        <v>0</v>
      </c>
      <c r="CA11" s="63">
        <v>0</v>
      </c>
      <c r="CB11" s="69">
        <v>0</v>
      </c>
      <c r="CC11" s="63">
        <v>0</v>
      </c>
      <c r="CD11" s="63">
        <v>0</v>
      </c>
      <c r="CE11" s="69">
        <v>0</v>
      </c>
      <c r="CF11" s="71">
        <v>1.9417475728155339E-3</v>
      </c>
    </row>
    <row r="12" spans="1:84" x14ac:dyDescent="0.5">
      <c r="A12" s="68" t="s">
        <v>977</v>
      </c>
      <c r="B12" s="69">
        <v>0</v>
      </c>
      <c r="C12" s="69">
        <v>0</v>
      </c>
      <c r="D12" s="69" t="s">
        <v>944</v>
      </c>
      <c r="E12" s="69" t="s">
        <v>944</v>
      </c>
      <c r="F12" s="69">
        <v>5.8252427184466021E-2</v>
      </c>
      <c r="G12" s="69" t="s">
        <v>944</v>
      </c>
      <c r="H12" s="69">
        <v>1.5974440894568689E-2</v>
      </c>
      <c r="I12" s="69">
        <v>1.3899613899613899E-2</v>
      </c>
      <c r="J12" s="69">
        <v>0</v>
      </c>
      <c r="K12" s="69">
        <v>0</v>
      </c>
      <c r="L12" s="69">
        <v>0</v>
      </c>
      <c r="M12" s="69">
        <v>0</v>
      </c>
      <c r="N12" s="69">
        <v>0</v>
      </c>
      <c r="O12" s="69">
        <v>0</v>
      </c>
      <c r="P12" s="69">
        <v>0</v>
      </c>
      <c r="Q12" s="69">
        <v>0</v>
      </c>
      <c r="R12" s="69">
        <v>0</v>
      </c>
      <c r="S12" s="69">
        <v>0</v>
      </c>
      <c r="T12" s="69">
        <v>0</v>
      </c>
      <c r="U12" s="69">
        <v>0</v>
      </c>
      <c r="V12" s="69">
        <v>0</v>
      </c>
      <c r="W12" s="69">
        <v>0</v>
      </c>
      <c r="X12" s="69">
        <v>0</v>
      </c>
      <c r="Y12" s="69">
        <v>0</v>
      </c>
      <c r="Z12" s="69">
        <v>0</v>
      </c>
      <c r="AA12" s="69">
        <v>0</v>
      </c>
      <c r="AB12" s="69">
        <v>0</v>
      </c>
      <c r="AC12" s="69">
        <v>0</v>
      </c>
      <c r="AD12" s="69">
        <v>0</v>
      </c>
      <c r="AE12" s="69">
        <v>0</v>
      </c>
      <c r="AF12" s="69">
        <v>0</v>
      </c>
      <c r="AG12" s="69">
        <v>0</v>
      </c>
      <c r="AH12" s="69">
        <v>0</v>
      </c>
      <c r="AI12" s="63">
        <v>0</v>
      </c>
      <c r="AJ12" s="69">
        <v>0</v>
      </c>
      <c r="AK12" s="63">
        <v>0</v>
      </c>
      <c r="AL12" s="63">
        <v>0</v>
      </c>
      <c r="AM12" s="69">
        <v>0</v>
      </c>
      <c r="AN12" s="69">
        <v>0</v>
      </c>
      <c r="AO12" s="70">
        <v>0</v>
      </c>
      <c r="AP12" s="65">
        <f t="shared" si="0"/>
        <v>0</v>
      </c>
      <c r="AR12" s="66"/>
      <c r="AS12" s="66"/>
      <c r="AT12" s="69">
        <v>0</v>
      </c>
      <c r="AU12" s="69">
        <v>0</v>
      </c>
      <c r="AV12" s="69" t="s">
        <v>944</v>
      </c>
      <c r="AW12" s="69" t="s">
        <v>944</v>
      </c>
      <c r="AX12" s="69">
        <v>5.8252427184466021E-2</v>
      </c>
      <c r="AY12" s="69" t="s">
        <v>944</v>
      </c>
      <c r="AZ12" s="69">
        <v>1.5974440894568689E-2</v>
      </c>
      <c r="BA12" s="69">
        <v>1.3899613899613899E-2</v>
      </c>
      <c r="BB12" s="69">
        <v>0</v>
      </c>
      <c r="BC12" s="69">
        <v>0</v>
      </c>
      <c r="BD12" s="69">
        <v>0</v>
      </c>
      <c r="BE12" s="69">
        <v>0</v>
      </c>
      <c r="BF12" s="69">
        <v>0</v>
      </c>
      <c r="BG12" s="69">
        <v>0</v>
      </c>
      <c r="BH12" s="69">
        <v>0</v>
      </c>
      <c r="BI12" s="69">
        <v>0</v>
      </c>
      <c r="BJ12" s="69">
        <v>0</v>
      </c>
      <c r="BK12" s="69">
        <v>0</v>
      </c>
      <c r="BL12" s="69">
        <v>0</v>
      </c>
      <c r="BM12" s="69">
        <v>0</v>
      </c>
      <c r="BN12" s="69">
        <v>0</v>
      </c>
      <c r="BO12" s="69">
        <v>0</v>
      </c>
      <c r="BP12" s="69">
        <v>0</v>
      </c>
      <c r="BQ12" s="69">
        <v>0</v>
      </c>
      <c r="BR12" s="69">
        <v>0</v>
      </c>
      <c r="BS12" s="69">
        <v>0</v>
      </c>
      <c r="BT12" s="69">
        <v>0</v>
      </c>
      <c r="BU12" s="69">
        <v>0</v>
      </c>
      <c r="BV12" s="69">
        <v>0</v>
      </c>
      <c r="BW12" s="69">
        <v>0</v>
      </c>
      <c r="BX12" s="69">
        <v>0</v>
      </c>
      <c r="BY12" s="69">
        <v>0</v>
      </c>
      <c r="BZ12" s="69">
        <v>0</v>
      </c>
      <c r="CA12" s="63">
        <v>0</v>
      </c>
      <c r="CB12" s="69">
        <v>0</v>
      </c>
      <c r="CC12" s="63">
        <v>0</v>
      </c>
      <c r="CD12" s="63">
        <v>0</v>
      </c>
      <c r="CE12" s="69">
        <v>0</v>
      </c>
      <c r="CF12" s="71">
        <v>0</v>
      </c>
    </row>
    <row r="13" spans="1:84" x14ac:dyDescent="0.5">
      <c r="A13" s="68" t="s">
        <v>978</v>
      </c>
      <c r="B13" s="69">
        <v>0.12222222222222222</v>
      </c>
      <c r="C13" s="69">
        <v>3.0303030303030304E-2</v>
      </c>
      <c r="D13" s="69" t="s">
        <v>944</v>
      </c>
      <c r="E13" s="69" t="s">
        <v>944</v>
      </c>
      <c r="F13" s="69">
        <v>0.28155339805825241</v>
      </c>
      <c r="G13" s="69" t="s">
        <v>944</v>
      </c>
      <c r="H13" s="69">
        <v>4.472843450479233E-2</v>
      </c>
      <c r="I13" s="69">
        <v>0.15830115830115829</v>
      </c>
      <c r="J13" s="69">
        <v>0</v>
      </c>
      <c r="K13" s="69">
        <v>4.807692307692308E-2</v>
      </c>
      <c r="L13" s="69">
        <v>0</v>
      </c>
      <c r="M13" s="69">
        <v>3.7037037037037035E-2</v>
      </c>
      <c r="N13" s="69">
        <v>2.2727272727272728E-2</v>
      </c>
      <c r="O13" s="69">
        <v>0</v>
      </c>
      <c r="P13" s="69">
        <v>5.681818181818182E-3</v>
      </c>
      <c r="Q13" s="69">
        <v>0</v>
      </c>
      <c r="R13" s="69">
        <v>0</v>
      </c>
      <c r="S13" s="69">
        <v>2.1276595744680851E-2</v>
      </c>
      <c r="T13" s="69">
        <v>8.7260034904013963E-4</v>
      </c>
      <c r="U13" s="69">
        <v>0</v>
      </c>
      <c r="V13" s="69">
        <v>4.2979942693409743E-3</v>
      </c>
      <c r="W13" s="69">
        <v>1.639344262295082E-3</v>
      </c>
      <c r="X13" s="69">
        <v>3.4168564920273349E-3</v>
      </c>
      <c r="Y13" s="69">
        <v>0</v>
      </c>
      <c r="Z13" s="69">
        <v>0</v>
      </c>
      <c r="AA13" s="69">
        <v>2.7894002789400278E-3</v>
      </c>
      <c r="AB13" s="69">
        <v>0</v>
      </c>
      <c r="AC13" s="69">
        <v>0</v>
      </c>
      <c r="AD13" s="69">
        <v>0</v>
      </c>
      <c r="AE13" s="69">
        <v>0</v>
      </c>
      <c r="AF13" s="69">
        <v>0</v>
      </c>
      <c r="AG13" s="69">
        <v>0</v>
      </c>
      <c r="AH13" s="69">
        <v>0</v>
      </c>
      <c r="AI13" s="63">
        <v>0</v>
      </c>
      <c r="AJ13" s="69">
        <v>0</v>
      </c>
      <c r="AK13" s="69" t="s">
        <v>944</v>
      </c>
      <c r="AL13" s="69" t="s">
        <v>944</v>
      </c>
      <c r="AM13" s="69" t="s">
        <v>944</v>
      </c>
      <c r="AN13" s="69" t="s">
        <v>944</v>
      </c>
      <c r="AO13" s="70" t="s">
        <v>944</v>
      </c>
      <c r="AP13" s="65">
        <f t="shared" si="0"/>
        <v>4.7740436699748948E-4</v>
      </c>
      <c r="AR13" s="66"/>
      <c r="AS13" s="66"/>
      <c r="AT13" s="69">
        <v>0.12222222222222222</v>
      </c>
      <c r="AU13" s="69">
        <v>3.0303030303030304E-2</v>
      </c>
      <c r="AV13" s="69" t="s">
        <v>944</v>
      </c>
      <c r="AW13" s="69" t="s">
        <v>944</v>
      </c>
      <c r="AX13" s="69">
        <v>0.28155339805825241</v>
      </c>
      <c r="AY13" s="69" t="s">
        <v>944</v>
      </c>
      <c r="AZ13" s="69">
        <v>4.472843450479233E-2</v>
      </c>
      <c r="BA13" s="69">
        <v>0.15830115830115829</v>
      </c>
      <c r="BB13" s="69">
        <v>0</v>
      </c>
      <c r="BC13" s="69">
        <v>4.807692307692308E-2</v>
      </c>
      <c r="BD13" s="69">
        <v>0</v>
      </c>
      <c r="BE13" s="69">
        <v>3.7037037037037035E-2</v>
      </c>
      <c r="BF13" s="69">
        <v>2.2727272727272728E-2</v>
      </c>
      <c r="BG13" s="69">
        <v>0</v>
      </c>
      <c r="BH13" s="69">
        <v>5.681818181818182E-3</v>
      </c>
      <c r="BI13" s="69">
        <v>0</v>
      </c>
      <c r="BJ13" s="69">
        <v>0</v>
      </c>
      <c r="BK13" s="69">
        <v>2.1276595744680851E-2</v>
      </c>
      <c r="BL13" s="69">
        <v>8.7260034904013963E-4</v>
      </c>
      <c r="BM13" s="69">
        <v>0</v>
      </c>
      <c r="BN13" s="69">
        <v>4.2979942693409743E-3</v>
      </c>
      <c r="BO13" s="69">
        <v>1.639344262295082E-3</v>
      </c>
      <c r="BP13" s="69">
        <v>3.4168564920273349E-3</v>
      </c>
      <c r="BQ13" s="69">
        <v>0</v>
      </c>
      <c r="BR13" s="69">
        <v>0</v>
      </c>
      <c r="BS13" s="69">
        <v>2.7894002789400278E-3</v>
      </c>
      <c r="BT13" s="69">
        <v>0</v>
      </c>
      <c r="BU13" s="69">
        <v>0</v>
      </c>
      <c r="BV13" s="69">
        <v>0</v>
      </c>
      <c r="BW13" s="69">
        <v>0</v>
      </c>
      <c r="BX13" s="69">
        <v>0</v>
      </c>
      <c r="BY13" s="69">
        <v>0</v>
      </c>
      <c r="BZ13" s="69">
        <v>0</v>
      </c>
      <c r="CA13" s="63">
        <v>0</v>
      </c>
      <c r="CB13" s="69">
        <v>0</v>
      </c>
      <c r="CC13" s="63">
        <v>0</v>
      </c>
      <c r="CD13" s="63">
        <v>0</v>
      </c>
      <c r="CE13" s="69">
        <v>0</v>
      </c>
      <c r="CF13" s="71">
        <v>0</v>
      </c>
    </row>
    <row r="14" spans="1:84" x14ac:dyDescent="0.5">
      <c r="A14" s="68" t="s">
        <v>914</v>
      </c>
      <c r="B14" s="69">
        <v>0</v>
      </c>
      <c r="C14" s="69" t="s">
        <v>944</v>
      </c>
      <c r="D14" s="69" t="s">
        <v>944</v>
      </c>
      <c r="E14" s="69" t="s">
        <v>944</v>
      </c>
      <c r="F14" s="69">
        <v>0</v>
      </c>
      <c r="G14" s="69" t="s">
        <v>944</v>
      </c>
      <c r="H14" s="69">
        <v>0</v>
      </c>
      <c r="I14" s="69">
        <v>9.3436293436293436E-2</v>
      </c>
      <c r="J14" s="69">
        <v>2.1276595744680851E-2</v>
      </c>
      <c r="K14" s="69">
        <v>1.9230769230769232E-2</v>
      </c>
      <c r="L14" s="69">
        <v>0</v>
      </c>
      <c r="M14" s="69">
        <v>0</v>
      </c>
      <c r="N14" s="69">
        <v>0</v>
      </c>
      <c r="O14" s="69">
        <v>0</v>
      </c>
      <c r="P14" s="69">
        <v>0</v>
      </c>
      <c r="Q14" s="69" t="s">
        <v>944</v>
      </c>
      <c r="R14" s="69" t="s">
        <v>944</v>
      </c>
      <c r="S14" s="69">
        <v>0</v>
      </c>
      <c r="T14" s="69">
        <v>0</v>
      </c>
      <c r="U14" s="69">
        <v>0</v>
      </c>
      <c r="V14" s="69">
        <v>0</v>
      </c>
      <c r="W14" s="69">
        <v>0</v>
      </c>
      <c r="X14" s="69">
        <v>0</v>
      </c>
      <c r="Y14" s="69">
        <v>0</v>
      </c>
      <c r="Z14" s="69">
        <v>0</v>
      </c>
      <c r="AA14" s="69">
        <v>0</v>
      </c>
      <c r="AB14" s="69">
        <v>0</v>
      </c>
      <c r="AC14" s="69">
        <v>0</v>
      </c>
      <c r="AD14" s="69">
        <v>0</v>
      </c>
      <c r="AE14" s="69">
        <v>0</v>
      </c>
      <c r="AF14" s="69">
        <v>0</v>
      </c>
      <c r="AG14" s="69">
        <v>0</v>
      </c>
      <c r="AH14" s="69">
        <v>0</v>
      </c>
      <c r="AI14" s="63">
        <v>0</v>
      </c>
      <c r="AJ14" s="69">
        <v>0</v>
      </c>
      <c r="AK14" s="69" t="s">
        <v>944</v>
      </c>
      <c r="AL14" s="69" t="s">
        <v>944</v>
      </c>
      <c r="AM14" s="69" t="s">
        <v>944</v>
      </c>
      <c r="AN14" s="69" t="s">
        <v>944</v>
      </c>
      <c r="AO14" s="70" t="s">
        <v>944</v>
      </c>
      <c r="AP14" s="65">
        <f t="shared" si="0"/>
        <v>0</v>
      </c>
      <c r="AR14" s="66"/>
      <c r="AS14" s="66"/>
      <c r="AT14" s="69">
        <v>0</v>
      </c>
      <c r="AU14" s="69" t="s">
        <v>944</v>
      </c>
      <c r="AV14" s="69" t="s">
        <v>944</v>
      </c>
      <c r="AW14" s="69" t="s">
        <v>944</v>
      </c>
      <c r="AX14" s="69">
        <v>0</v>
      </c>
      <c r="AY14" s="69" t="s">
        <v>944</v>
      </c>
      <c r="AZ14" s="69">
        <v>0</v>
      </c>
      <c r="BA14" s="69">
        <v>9.3436293436293436E-2</v>
      </c>
      <c r="BB14" s="69">
        <v>2.1276595744680851E-2</v>
      </c>
      <c r="BC14" s="69">
        <v>1.9230769230769232E-2</v>
      </c>
      <c r="BD14" s="69">
        <v>0</v>
      </c>
      <c r="BE14" s="69">
        <v>0</v>
      </c>
      <c r="BF14" s="69">
        <v>0</v>
      </c>
      <c r="BG14" s="69">
        <v>0</v>
      </c>
      <c r="BH14" s="69">
        <v>0</v>
      </c>
      <c r="BI14" s="69" t="s">
        <v>944</v>
      </c>
      <c r="BJ14" s="69" t="s">
        <v>944</v>
      </c>
      <c r="BK14" s="69">
        <v>0</v>
      </c>
      <c r="BL14" s="69">
        <v>0</v>
      </c>
      <c r="BM14" s="69">
        <v>0</v>
      </c>
      <c r="BN14" s="69">
        <v>0</v>
      </c>
      <c r="BO14" s="69">
        <v>0</v>
      </c>
      <c r="BP14" s="69">
        <v>0</v>
      </c>
      <c r="BQ14" s="69">
        <v>0</v>
      </c>
      <c r="BR14" s="69">
        <v>0</v>
      </c>
      <c r="BS14" s="69">
        <v>0</v>
      </c>
      <c r="BT14" s="69">
        <v>0</v>
      </c>
      <c r="BU14" s="69">
        <v>0</v>
      </c>
      <c r="BV14" s="69">
        <v>0</v>
      </c>
      <c r="BW14" s="69">
        <v>0</v>
      </c>
      <c r="BX14" s="69">
        <v>0</v>
      </c>
      <c r="BY14" s="69">
        <v>0</v>
      </c>
      <c r="BZ14" s="69">
        <v>0</v>
      </c>
      <c r="CA14" s="63">
        <v>0</v>
      </c>
      <c r="CB14" s="69">
        <v>0</v>
      </c>
      <c r="CC14" s="63">
        <v>0</v>
      </c>
      <c r="CD14" s="63">
        <v>0</v>
      </c>
      <c r="CE14" s="69">
        <v>0</v>
      </c>
      <c r="CF14" s="71">
        <v>0</v>
      </c>
    </row>
    <row r="15" spans="1:84" x14ac:dyDescent="0.5">
      <c r="A15" s="68" t="s">
        <v>915</v>
      </c>
      <c r="B15" s="69" t="s">
        <v>944</v>
      </c>
      <c r="C15" s="69" t="s">
        <v>944</v>
      </c>
      <c r="D15" s="69" t="s">
        <v>944</v>
      </c>
      <c r="E15" s="69" t="s">
        <v>944</v>
      </c>
      <c r="F15" s="69">
        <v>0</v>
      </c>
      <c r="G15" s="69" t="s">
        <v>944</v>
      </c>
      <c r="H15" s="69" t="s">
        <v>944</v>
      </c>
      <c r="I15" s="69">
        <v>3.0888030888030888E-3</v>
      </c>
      <c r="J15" s="69">
        <v>0</v>
      </c>
      <c r="K15" s="69" t="s">
        <v>944</v>
      </c>
      <c r="L15" s="69">
        <v>0</v>
      </c>
      <c r="M15" s="69" t="s">
        <v>944</v>
      </c>
      <c r="N15" s="69" t="s">
        <v>944</v>
      </c>
      <c r="O15" s="69" t="s">
        <v>944</v>
      </c>
      <c r="P15" s="69" t="s">
        <v>944</v>
      </c>
      <c r="Q15" s="69" t="s">
        <v>944</v>
      </c>
      <c r="R15" s="69" t="s">
        <v>944</v>
      </c>
      <c r="S15" s="69">
        <v>0</v>
      </c>
      <c r="T15" s="69">
        <v>0</v>
      </c>
      <c r="U15" s="69">
        <v>0</v>
      </c>
      <c r="V15" s="69">
        <v>0</v>
      </c>
      <c r="W15" s="69">
        <v>0</v>
      </c>
      <c r="X15" s="69">
        <v>0</v>
      </c>
      <c r="Y15" s="69">
        <v>0</v>
      </c>
      <c r="Z15" s="69">
        <v>0</v>
      </c>
      <c r="AA15" s="69">
        <v>0</v>
      </c>
      <c r="AB15" s="69">
        <v>0</v>
      </c>
      <c r="AC15" s="69">
        <v>0</v>
      </c>
      <c r="AD15" s="69">
        <v>0</v>
      </c>
      <c r="AE15" s="69">
        <v>0</v>
      </c>
      <c r="AF15" s="69">
        <v>0</v>
      </c>
      <c r="AG15" s="69">
        <v>0</v>
      </c>
      <c r="AH15" s="69">
        <v>0</v>
      </c>
      <c r="AI15" s="63">
        <v>0</v>
      </c>
      <c r="AJ15" s="69">
        <v>0</v>
      </c>
      <c r="AK15" s="69" t="s">
        <v>944</v>
      </c>
      <c r="AL15" s="69" t="s">
        <v>944</v>
      </c>
      <c r="AM15" s="69" t="s">
        <v>944</v>
      </c>
      <c r="AN15" s="69" t="s">
        <v>944</v>
      </c>
      <c r="AO15" s="70" t="s">
        <v>944</v>
      </c>
      <c r="AP15" s="65">
        <f t="shared" si="0"/>
        <v>0</v>
      </c>
      <c r="AR15" s="66"/>
      <c r="AS15" s="66"/>
      <c r="AT15" s="69" t="s">
        <v>944</v>
      </c>
      <c r="AU15" s="69" t="s">
        <v>944</v>
      </c>
      <c r="AV15" s="69" t="s">
        <v>944</v>
      </c>
      <c r="AW15" s="69" t="s">
        <v>944</v>
      </c>
      <c r="AX15" s="69">
        <v>0</v>
      </c>
      <c r="AY15" s="69" t="s">
        <v>944</v>
      </c>
      <c r="AZ15" s="69" t="s">
        <v>944</v>
      </c>
      <c r="BA15" s="69">
        <v>3.0888030888030888E-3</v>
      </c>
      <c r="BB15" s="69">
        <v>0</v>
      </c>
      <c r="BC15" s="69" t="s">
        <v>944</v>
      </c>
      <c r="BD15" s="69">
        <v>0</v>
      </c>
      <c r="BE15" s="69" t="s">
        <v>944</v>
      </c>
      <c r="BF15" s="69" t="s">
        <v>944</v>
      </c>
      <c r="BG15" s="69" t="s">
        <v>944</v>
      </c>
      <c r="BH15" s="69" t="s">
        <v>944</v>
      </c>
      <c r="BI15" s="69" t="s">
        <v>944</v>
      </c>
      <c r="BJ15" s="69" t="s">
        <v>944</v>
      </c>
      <c r="BK15" s="69">
        <v>0</v>
      </c>
      <c r="BL15" s="69">
        <v>0</v>
      </c>
      <c r="BM15" s="69">
        <v>0</v>
      </c>
      <c r="BN15" s="69">
        <v>0</v>
      </c>
      <c r="BO15" s="69">
        <v>0</v>
      </c>
      <c r="BP15" s="69">
        <v>0</v>
      </c>
      <c r="BQ15" s="69">
        <v>0</v>
      </c>
      <c r="BR15" s="69">
        <v>0</v>
      </c>
      <c r="BS15" s="69">
        <v>0</v>
      </c>
      <c r="BT15" s="69">
        <v>0</v>
      </c>
      <c r="BU15" s="69">
        <v>0</v>
      </c>
      <c r="BV15" s="69">
        <v>0</v>
      </c>
      <c r="BW15" s="69">
        <v>0</v>
      </c>
      <c r="BX15" s="69">
        <v>0</v>
      </c>
      <c r="BY15" s="69">
        <v>0</v>
      </c>
      <c r="BZ15" s="69">
        <v>0</v>
      </c>
      <c r="CA15" s="63">
        <v>0</v>
      </c>
      <c r="CB15" s="69">
        <v>0</v>
      </c>
      <c r="CC15" s="63">
        <v>0</v>
      </c>
      <c r="CD15" s="63">
        <v>0</v>
      </c>
      <c r="CE15" s="69">
        <v>0</v>
      </c>
      <c r="CF15" s="71">
        <v>0</v>
      </c>
    </row>
    <row r="16" spans="1:84" ht="15.3" thickBot="1" x14ac:dyDescent="0.55000000000000004">
      <c r="A16" s="68" t="s">
        <v>916</v>
      </c>
      <c r="B16" s="69" t="s">
        <v>944</v>
      </c>
      <c r="C16" s="69" t="s">
        <v>944</v>
      </c>
      <c r="D16" s="69" t="s">
        <v>944</v>
      </c>
      <c r="E16" s="81" t="s">
        <v>944</v>
      </c>
      <c r="F16" s="69" t="s">
        <v>944</v>
      </c>
      <c r="G16" s="69" t="s">
        <v>944</v>
      </c>
      <c r="H16" s="69" t="s">
        <v>944</v>
      </c>
      <c r="I16" s="69" t="s">
        <v>944</v>
      </c>
      <c r="J16" s="69">
        <v>0</v>
      </c>
      <c r="K16" s="69" t="s">
        <v>944</v>
      </c>
      <c r="L16" s="69">
        <v>0</v>
      </c>
      <c r="M16" s="69" t="s">
        <v>944</v>
      </c>
      <c r="N16" s="69" t="s">
        <v>944</v>
      </c>
      <c r="O16" s="69" t="s">
        <v>944</v>
      </c>
      <c r="P16" s="69" t="s">
        <v>944</v>
      </c>
      <c r="Q16" s="69" t="s">
        <v>944</v>
      </c>
      <c r="R16" s="69" t="s">
        <v>944</v>
      </c>
      <c r="S16" s="69">
        <v>0</v>
      </c>
      <c r="T16" s="69">
        <v>0</v>
      </c>
      <c r="U16" s="69">
        <v>0</v>
      </c>
      <c r="V16" s="69">
        <v>0</v>
      </c>
      <c r="W16" s="69">
        <v>0</v>
      </c>
      <c r="X16" s="69">
        <v>0</v>
      </c>
      <c r="Y16" s="69">
        <v>0</v>
      </c>
      <c r="Z16" s="69">
        <v>0</v>
      </c>
      <c r="AA16" s="69">
        <v>0</v>
      </c>
      <c r="AB16" s="69">
        <v>0</v>
      </c>
      <c r="AC16" s="69">
        <v>0</v>
      </c>
      <c r="AD16" s="69">
        <v>0</v>
      </c>
      <c r="AE16" s="69">
        <v>0</v>
      </c>
      <c r="AF16" s="69">
        <v>0</v>
      </c>
      <c r="AG16" s="69">
        <v>0</v>
      </c>
      <c r="AH16" s="69">
        <v>0</v>
      </c>
      <c r="AI16" s="63">
        <v>0</v>
      </c>
      <c r="AJ16" s="69">
        <v>0</v>
      </c>
      <c r="AK16" s="69" t="s">
        <v>944</v>
      </c>
      <c r="AL16" s="69" t="s">
        <v>944</v>
      </c>
      <c r="AM16" s="69" t="s">
        <v>944</v>
      </c>
      <c r="AN16" s="69" t="s">
        <v>944</v>
      </c>
      <c r="AO16" s="70" t="s">
        <v>944</v>
      </c>
      <c r="AP16" s="65">
        <f t="shared" si="0"/>
        <v>0</v>
      </c>
      <c r="AR16" s="66"/>
      <c r="AS16" s="66"/>
      <c r="AT16" s="69" t="s">
        <v>944</v>
      </c>
      <c r="AU16" s="69" t="s">
        <v>944</v>
      </c>
      <c r="AV16" s="69" t="s">
        <v>944</v>
      </c>
      <c r="AW16" s="81" t="s">
        <v>944</v>
      </c>
      <c r="AX16" s="69" t="s">
        <v>944</v>
      </c>
      <c r="AY16" s="69" t="s">
        <v>944</v>
      </c>
      <c r="AZ16" s="69" t="s">
        <v>944</v>
      </c>
      <c r="BA16" s="69" t="s">
        <v>944</v>
      </c>
      <c r="BB16" s="69">
        <v>0</v>
      </c>
      <c r="BC16" s="69" t="s">
        <v>944</v>
      </c>
      <c r="BD16" s="69">
        <v>0</v>
      </c>
      <c r="BE16" s="69" t="s">
        <v>944</v>
      </c>
      <c r="BF16" s="69" t="s">
        <v>944</v>
      </c>
      <c r="BG16" s="69" t="s">
        <v>944</v>
      </c>
      <c r="BH16" s="69" t="s">
        <v>944</v>
      </c>
      <c r="BI16" s="69" t="s">
        <v>944</v>
      </c>
      <c r="BJ16" s="69" t="s">
        <v>944</v>
      </c>
      <c r="BK16" s="69">
        <v>0</v>
      </c>
      <c r="BL16" s="69">
        <v>0</v>
      </c>
      <c r="BM16" s="69">
        <v>0</v>
      </c>
      <c r="BN16" s="69">
        <v>0</v>
      </c>
      <c r="BO16" s="69">
        <v>0</v>
      </c>
      <c r="BP16" s="69">
        <v>0</v>
      </c>
      <c r="BQ16" s="69">
        <v>0</v>
      </c>
      <c r="BR16" s="69">
        <v>0</v>
      </c>
      <c r="BS16" s="69">
        <v>0</v>
      </c>
      <c r="BT16" s="69">
        <v>0</v>
      </c>
      <c r="BU16" s="69">
        <v>0</v>
      </c>
      <c r="BV16" s="69">
        <v>0</v>
      </c>
      <c r="BW16" s="69">
        <v>0</v>
      </c>
      <c r="BX16" s="69">
        <v>0</v>
      </c>
      <c r="BY16" s="69">
        <v>0</v>
      </c>
      <c r="BZ16" s="69">
        <v>0</v>
      </c>
      <c r="CA16" s="63">
        <v>0</v>
      </c>
      <c r="CB16" s="69">
        <v>0</v>
      </c>
      <c r="CC16" s="63">
        <v>0</v>
      </c>
      <c r="CD16" s="63">
        <v>0</v>
      </c>
      <c r="CE16" s="69">
        <v>0</v>
      </c>
      <c r="CF16" s="71">
        <v>0</v>
      </c>
    </row>
    <row r="17" spans="1:84" ht="15.6" thickTop="1" thickBot="1" x14ac:dyDescent="0.55000000000000004">
      <c r="A17" s="82" t="s">
        <v>917</v>
      </c>
      <c r="B17" s="81" t="s">
        <v>944</v>
      </c>
      <c r="C17" s="81" t="s">
        <v>944</v>
      </c>
      <c r="D17" s="81" t="s">
        <v>944</v>
      </c>
      <c r="E17" s="81" t="s">
        <v>944</v>
      </c>
      <c r="F17" s="81" t="s">
        <v>944</v>
      </c>
      <c r="G17" s="81" t="s">
        <v>944</v>
      </c>
      <c r="H17" s="81" t="s">
        <v>944</v>
      </c>
      <c r="I17" s="81" t="s">
        <v>944</v>
      </c>
      <c r="J17" s="81" t="s">
        <v>944</v>
      </c>
      <c r="K17" s="81" t="s">
        <v>944</v>
      </c>
      <c r="L17" s="81">
        <v>0</v>
      </c>
      <c r="M17" s="81" t="s">
        <v>944</v>
      </c>
      <c r="N17" s="81" t="s">
        <v>944</v>
      </c>
      <c r="O17" s="81" t="s">
        <v>944</v>
      </c>
      <c r="P17" s="81" t="s">
        <v>944</v>
      </c>
      <c r="Q17" s="81" t="s">
        <v>944</v>
      </c>
      <c r="R17" s="81" t="s">
        <v>944</v>
      </c>
      <c r="S17" s="81">
        <v>0</v>
      </c>
      <c r="T17" s="81">
        <v>0</v>
      </c>
      <c r="U17" s="81">
        <v>0</v>
      </c>
      <c r="V17" s="81">
        <v>0</v>
      </c>
      <c r="W17" s="81">
        <v>0</v>
      </c>
      <c r="X17" s="81">
        <v>0</v>
      </c>
      <c r="Y17" s="81">
        <v>0</v>
      </c>
      <c r="Z17" s="81">
        <v>0</v>
      </c>
      <c r="AA17" s="81">
        <v>0</v>
      </c>
      <c r="AB17" s="81">
        <v>0</v>
      </c>
      <c r="AC17" s="81">
        <v>0</v>
      </c>
      <c r="AD17" s="81">
        <v>0</v>
      </c>
      <c r="AE17" s="81">
        <v>0</v>
      </c>
      <c r="AF17" s="81">
        <v>0</v>
      </c>
      <c r="AG17" s="81">
        <v>0</v>
      </c>
      <c r="AH17" s="81">
        <v>0</v>
      </c>
      <c r="AI17" s="81">
        <v>0</v>
      </c>
      <c r="AJ17" s="81">
        <v>0</v>
      </c>
      <c r="AK17" s="81" t="s">
        <v>944</v>
      </c>
      <c r="AL17" s="81" t="s">
        <v>944</v>
      </c>
      <c r="AM17" s="81" t="s">
        <v>944</v>
      </c>
      <c r="AN17" s="81" t="s">
        <v>944</v>
      </c>
      <c r="AO17" s="83" t="s">
        <v>944</v>
      </c>
      <c r="AP17" s="65">
        <f t="shared" si="0"/>
        <v>0</v>
      </c>
      <c r="AR17" s="66"/>
      <c r="AS17" s="66"/>
      <c r="AT17" s="81" t="s">
        <v>944</v>
      </c>
      <c r="AU17" s="81" t="s">
        <v>944</v>
      </c>
      <c r="AV17" s="81" t="s">
        <v>944</v>
      </c>
      <c r="AW17" s="81" t="s">
        <v>944</v>
      </c>
      <c r="AX17" s="81" t="s">
        <v>944</v>
      </c>
      <c r="AY17" s="81" t="s">
        <v>944</v>
      </c>
      <c r="AZ17" s="81" t="s">
        <v>944</v>
      </c>
      <c r="BA17" s="81" t="s">
        <v>944</v>
      </c>
      <c r="BB17" s="81" t="s">
        <v>944</v>
      </c>
      <c r="BC17" s="81" t="s">
        <v>944</v>
      </c>
      <c r="BD17" s="81">
        <v>0</v>
      </c>
      <c r="BE17" s="81" t="s">
        <v>944</v>
      </c>
      <c r="BF17" s="81" t="s">
        <v>944</v>
      </c>
      <c r="BG17" s="81" t="s">
        <v>944</v>
      </c>
      <c r="BH17" s="81" t="s">
        <v>944</v>
      </c>
      <c r="BI17" s="81" t="s">
        <v>944</v>
      </c>
      <c r="BJ17" s="81" t="s">
        <v>944</v>
      </c>
      <c r="BK17" s="81">
        <v>0</v>
      </c>
      <c r="BL17" s="81">
        <v>0</v>
      </c>
      <c r="BM17" s="81">
        <v>0</v>
      </c>
      <c r="BN17" s="81">
        <v>0</v>
      </c>
      <c r="BO17" s="81">
        <v>0</v>
      </c>
      <c r="BP17" s="81">
        <v>0</v>
      </c>
      <c r="BQ17" s="81">
        <v>0</v>
      </c>
      <c r="BR17" s="81">
        <v>0</v>
      </c>
      <c r="BS17" s="81">
        <v>0</v>
      </c>
      <c r="BT17" s="81">
        <v>0</v>
      </c>
      <c r="BU17" s="81">
        <v>0</v>
      </c>
      <c r="BV17" s="81">
        <v>0</v>
      </c>
      <c r="BW17" s="81">
        <v>0</v>
      </c>
      <c r="BX17" s="81">
        <v>0</v>
      </c>
      <c r="BY17" s="81">
        <v>0</v>
      </c>
      <c r="BZ17" s="81">
        <v>0</v>
      </c>
      <c r="CA17" s="81">
        <v>0</v>
      </c>
      <c r="CB17" s="81">
        <v>0</v>
      </c>
      <c r="CC17" s="81">
        <v>0</v>
      </c>
      <c r="CD17" s="81">
        <v>0</v>
      </c>
      <c r="CE17" s="81">
        <v>0</v>
      </c>
      <c r="CF17" s="84">
        <v>0</v>
      </c>
    </row>
    <row r="18" spans="1:84" s="94" customFormat="1" ht="15.6" thickTop="1" thickBot="1" x14ac:dyDescent="0.55000000000000004">
      <c r="A18" s="85" t="s">
        <v>979</v>
      </c>
      <c r="B18" s="86">
        <v>90</v>
      </c>
      <c r="C18" s="86">
        <v>33</v>
      </c>
      <c r="D18" s="86" t="s">
        <v>980</v>
      </c>
      <c r="E18" s="86" t="s">
        <v>980</v>
      </c>
      <c r="F18" s="86">
        <v>103</v>
      </c>
      <c r="G18" s="86" t="s">
        <v>980</v>
      </c>
      <c r="H18" s="87">
        <v>313</v>
      </c>
      <c r="I18" s="88">
        <v>1295</v>
      </c>
      <c r="J18" s="87">
        <v>47</v>
      </c>
      <c r="K18" s="87">
        <v>104</v>
      </c>
      <c r="L18" s="87">
        <v>10</v>
      </c>
      <c r="M18" s="87">
        <v>54</v>
      </c>
      <c r="N18" s="87">
        <v>44</v>
      </c>
      <c r="O18" s="87">
        <v>16</v>
      </c>
      <c r="P18" s="87">
        <v>176</v>
      </c>
      <c r="Q18" s="87">
        <v>43</v>
      </c>
      <c r="R18" s="87">
        <v>30</v>
      </c>
      <c r="S18" s="87">
        <v>141</v>
      </c>
      <c r="T18" s="88">
        <v>1146</v>
      </c>
      <c r="U18" s="87">
        <v>572</v>
      </c>
      <c r="V18" s="88">
        <v>1396</v>
      </c>
      <c r="W18" s="87">
        <v>610</v>
      </c>
      <c r="X18" s="87">
        <v>878</v>
      </c>
      <c r="Y18" s="87">
        <v>621</v>
      </c>
      <c r="Z18" s="88">
        <v>1968</v>
      </c>
      <c r="AA18" s="87">
        <v>717</v>
      </c>
      <c r="AB18" s="87">
        <v>288</v>
      </c>
      <c r="AC18" s="87">
        <v>441</v>
      </c>
      <c r="AD18" s="87">
        <v>86</v>
      </c>
      <c r="AE18" s="87">
        <v>223</v>
      </c>
      <c r="AF18" s="87">
        <v>18</v>
      </c>
      <c r="AG18" s="87">
        <v>261</v>
      </c>
      <c r="AH18" s="87">
        <v>569</v>
      </c>
      <c r="AI18" s="87">
        <v>127</v>
      </c>
      <c r="AJ18" s="87">
        <v>196</v>
      </c>
      <c r="AK18" s="87">
        <v>18</v>
      </c>
      <c r="AL18" s="87">
        <v>26</v>
      </c>
      <c r="AM18" s="87">
        <v>198</v>
      </c>
      <c r="AN18" s="87">
        <v>515</v>
      </c>
      <c r="AO18" s="89">
        <v>491</v>
      </c>
      <c r="AP18" s="90">
        <f>SUM(AP4:AP17)</f>
        <v>1.0001708139592989</v>
      </c>
      <c r="AQ18" s="52"/>
      <c r="AR18" s="91"/>
      <c r="AS18" s="91"/>
      <c r="AT18" s="86">
        <v>90</v>
      </c>
      <c r="AU18" s="86">
        <v>33</v>
      </c>
      <c r="AV18" s="86" t="s">
        <v>980</v>
      </c>
      <c r="AW18" s="86" t="s">
        <v>980</v>
      </c>
      <c r="AX18" s="86">
        <v>103</v>
      </c>
      <c r="AY18" s="86" t="s">
        <v>980</v>
      </c>
      <c r="AZ18" s="87">
        <v>313</v>
      </c>
      <c r="BA18" s="88">
        <v>1295</v>
      </c>
      <c r="BB18" s="87">
        <v>47</v>
      </c>
      <c r="BC18" s="87">
        <v>104</v>
      </c>
      <c r="BD18" s="87">
        <v>10</v>
      </c>
      <c r="BE18" s="87">
        <v>54</v>
      </c>
      <c r="BF18" s="87">
        <v>44</v>
      </c>
      <c r="BG18" s="87">
        <v>16</v>
      </c>
      <c r="BH18" s="87">
        <v>176</v>
      </c>
      <c r="BI18" s="87">
        <v>43</v>
      </c>
      <c r="BJ18" s="87">
        <v>30</v>
      </c>
      <c r="BK18" s="87">
        <v>141</v>
      </c>
      <c r="BL18" s="88">
        <v>1146</v>
      </c>
      <c r="BM18" s="87">
        <v>572</v>
      </c>
      <c r="BN18" s="88">
        <v>1396</v>
      </c>
      <c r="BO18" s="87">
        <v>610</v>
      </c>
      <c r="BP18" s="87">
        <v>878</v>
      </c>
      <c r="BQ18" s="87">
        <v>621</v>
      </c>
      <c r="BR18" s="88">
        <v>1968</v>
      </c>
      <c r="BS18" s="87">
        <v>717</v>
      </c>
      <c r="BT18" s="87">
        <v>288</v>
      </c>
      <c r="BU18" s="87">
        <v>441</v>
      </c>
      <c r="BV18" s="87">
        <v>86</v>
      </c>
      <c r="BW18" s="87">
        <v>223</v>
      </c>
      <c r="BX18" s="87">
        <v>18</v>
      </c>
      <c r="BY18" s="87">
        <v>261</v>
      </c>
      <c r="BZ18" s="87">
        <v>569</v>
      </c>
      <c r="CA18" s="87">
        <v>127</v>
      </c>
      <c r="CB18" s="87">
        <v>196</v>
      </c>
      <c r="CC18" s="92">
        <v>18</v>
      </c>
      <c r="CD18" s="92">
        <v>26</v>
      </c>
      <c r="CE18" s="92">
        <v>198</v>
      </c>
      <c r="CF18" s="93">
        <v>515</v>
      </c>
    </row>
    <row r="19" spans="1:84" ht="16.5" customHeight="1" thickTop="1" x14ac:dyDescent="0.5">
      <c r="A19" s="95" t="s">
        <v>981</v>
      </c>
      <c r="B19" s="95"/>
      <c r="C19" s="95"/>
      <c r="D19" s="95"/>
      <c r="E19" s="95"/>
      <c r="F19" s="95"/>
      <c r="G19" s="95"/>
      <c r="O19" s="96" t="s">
        <v>982</v>
      </c>
      <c r="P19" s="96" t="s">
        <v>983</v>
      </c>
    </row>
    <row r="20" spans="1:84" ht="16.5" customHeight="1" x14ac:dyDescent="0.5">
      <c r="AG20" s="52" t="s">
        <v>984</v>
      </c>
    </row>
    <row r="21" spans="1:84" ht="16.5" customHeight="1" x14ac:dyDescent="0.5">
      <c r="A21" s="97" t="s">
        <v>985</v>
      </c>
      <c r="B21" s="97"/>
      <c r="C21" s="97"/>
      <c r="D21" s="97"/>
      <c r="E21" s="98"/>
      <c r="F21" s="98"/>
      <c r="G21" s="98"/>
      <c r="H21" s="98"/>
      <c r="AG21" s="99">
        <v>2019</v>
      </c>
      <c r="AH21" s="52" t="s">
        <v>986</v>
      </c>
    </row>
    <row r="22" spans="1:84" ht="16.5" customHeight="1" x14ac:dyDescent="0.5">
      <c r="AG22" s="99">
        <v>9</v>
      </c>
      <c r="AH22" s="66">
        <f>AG22/AG$36</f>
        <v>1.7475728155339806E-2</v>
      </c>
    </row>
    <row r="23" spans="1:84" x14ac:dyDescent="0.5">
      <c r="AG23" s="99">
        <v>256</v>
      </c>
      <c r="AH23" s="66">
        <f t="shared" ref="AH23:AH35" si="1">AG23/AG$36</f>
        <v>0.49708737864077668</v>
      </c>
    </row>
    <row r="24" spans="1:84" x14ac:dyDescent="0.5">
      <c r="AG24" s="99">
        <v>199</v>
      </c>
      <c r="AH24" s="100">
        <f t="shared" si="1"/>
        <v>0.38640776699029128</v>
      </c>
      <c r="AI24" s="101" t="s">
        <v>987</v>
      </c>
      <c r="AJ24" s="102"/>
      <c r="AK24" s="102"/>
    </row>
    <row r="25" spans="1:84" x14ac:dyDescent="0.5">
      <c r="AG25" s="99">
        <v>14</v>
      </c>
      <c r="AH25" s="100">
        <f t="shared" si="1"/>
        <v>2.7184466019417475E-2</v>
      </c>
      <c r="AI25" s="102"/>
      <c r="AJ25" s="102"/>
      <c r="AK25" s="102"/>
    </row>
    <row r="26" spans="1:84" x14ac:dyDescent="0.5">
      <c r="AG26" s="99">
        <v>36</v>
      </c>
      <c r="AH26" s="66">
        <f t="shared" si="1"/>
        <v>6.9902912621359226E-2</v>
      </c>
    </row>
    <row r="27" spans="1:84" x14ac:dyDescent="0.5">
      <c r="AG27" s="99">
        <v>0</v>
      </c>
      <c r="AH27" s="66">
        <f t="shared" si="1"/>
        <v>0</v>
      </c>
    </row>
    <row r="28" spans="1:84" x14ac:dyDescent="0.5">
      <c r="AG28" s="99">
        <v>0</v>
      </c>
      <c r="AH28" s="66">
        <f t="shared" si="1"/>
        <v>0</v>
      </c>
    </row>
    <row r="29" spans="1:84" x14ac:dyDescent="0.5">
      <c r="AG29" s="99">
        <v>1</v>
      </c>
      <c r="AH29" s="66">
        <f t="shared" si="1"/>
        <v>1.9417475728155339E-3</v>
      </c>
    </row>
    <row r="30" spans="1:84" x14ac:dyDescent="0.5">
      <c r="AG30" s="99">
        <v>0</v>
      </c>
      <c r="AH30" s="66">
        <f t="shared" si="1"/>
        <v>0</v>
      </c>
    </row>
    <row r="31" spans="1:84" x14ac:dyDescent="0.5">
      <c r="AG31" s="99">
        <v>0</v>
      </c>
      <c r="AH31" s="66">
        <f t="shared" si="1"/>
        <v>0</v>
      </c>
    </row>
    <row r="32" spans="1:84" x14ac:dyDescent="0.5">
      <c r="AG32" s="99">
        <v>0</v>
      </c>
      <c r="AH32" s="66">
        <f t="shared" si="1"/>
        <v>0</v>
      </c>
    </row>
    <row r="33" spans="33:34" x14ac:dyDescent="0.5">
      <c r="AG33" s="99">
        <v>0</v>
      </c>
      <c r="AH33" s="66">
        <f t="shared" si="1"/>
        <v>0</v>
      </c>
    </row>
    <row r="34" spans="33:34" x14ac:dyDescent="0.5">
      <c r="AG34" s="99">
        <v>0</v>
      </c>
      <c r="AH34" s="66">
        <f t="shared" si="1"/>
        <v>0</v>
      </c>
    </row>
    <row r="35" spans="33:34" x14ac:dyDescent="0.5">
      <c r="AG35" s="99">
        <v>0</v>
      </c>
      <c r="AH35" s="66">
        <f t="shared" si="1"/>
        <v>0</v>
      </c>
    </row>
    <row r="36" spans="33:34" x14ac:dyDescent="0.5">
      <c r="AG36" s="52">
        <f>SUM(AG22:AG35)</f>
        <v>515</v>
      </c>
    </row>
    <row r="38" spans="33:34" ht="16.5" customHeight="1" x14ac:dyDescent="0.5"/>
    <row r="39" spans="33:34" ht="16.5" customHeight="1" x14ac:dyDescent="0.5"/>
    <row r="40" spans="33:34" ht="16.5" customHeight="1" x14ac:dyDescent="0.5"/>
    <row r="41" spans="33:34" ht="16.5" customHeight="1" x14ac:dyDescent="0.5"/>
  </sheetData>
  <mergeCells count="2">
    <mergeCell ref="H2:AN2"/>
    <mergeCell ref="B7:W7"/>
  </mergeCells>
  <conditionalFormatting sqref="B8:AO17">
    <cfRule type="cellIs" dxfId="1" priority="1" operator="equal">
      <formula>"n/s"</formula>
    </cfRule>
    <cfRule type="cellIs" dxfId="0" priority="2" operator="greaterThan">
      <formula>0</formula>
    </cfRule>
  </conditionalFormatting>
  <pageMargins left="0.75" right="0.75" top="1" bottom="1" header="0.5" footer="0.5"/>
  <pageSetup orientation="portrait" horizontalDpi="4294967293" r:id="rId1"/>
  <headerFooter alignWithMargin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A1:AF476"/>
  <sheetViews>
    <sheetView tabSelected="1" topLeftCell="AA1" workbookViewId="0">
      <selection activeCell="AE18" sqref="AE18"/>
    </sheetView>
  </sheetViews>
  <sheetFormatPr defaultRowHeight="14.4" x14ac:dyDescent="0.55000000000000004"/>
  <cols>
    <col min="1" max="1" width="13" customWidth="1"/>
    <col min="2" max="2" width="30.26171875" bestFit="1" customWidth="1"/>
    <col min="3" max="4" width="14.578125" customWidth="1"/>
    <col min="5" max="5" width="30.26171875" bestFit="1" customWidth="1"/>
    <col min="6" max="8" width="14.578125" customWidth="1"/>
    <col min="10" max="10" width="21.83984375" bestFit="1" customWidth="1"/>
    <col min="11" max="11" width="16.83984375" customWidth="1"/>
    <col min="13" max="13" width="13.41796875" customWidth="1"/>
    <col min="14" max="14" width="24.83984375" customWidth="1"/>
    <col min="16" max="16" width="21.83984375" bestFit="1" customWidth="1"/>
    <col min="17" max="17" width="24.26171875" bestFit="1" customWidth="1"/>
    <col min="18" max="18" width="6.15625" bestFit="1" customWidth="1"/>
    <col min="19" max="19" width="18.41796875" bestFit="1" customWidth="1"/>
    <col min="20" max="20" width="20.83984375" bestFit="1" customWidth="1"/>
    <col min="22" max="22" width="21.83984375" bestFit="1" customWidth="1"/>
    <col min="23" max="23" width="24.26171875" bestFit="1" customWidth="1"/>
    <col min="24" max="24" width="6.15625" bestFit="1" customWidth="1"/>
    <col min="25" max="25" width="18.41796875" bestFit="1" customWidth="1"/>
    <col min="26" max="26" width="20.83984375" bestFit="1" customWidth="1"/>
    <col min="28" max="28" width="21.83984375" bestFit="1" customWidth="1"/>
    <col min="29" max="29" width="24.26171875" bestFit="1" customWidth="1"/>
    <col min="30" max="30" width="6.15625" bestFit="1" customWidth="1"/>
    <col min="31" max="31" width="18.41796875" bestFit="1" customWidth="1"/>
    <col min="32" max="32" width="20.83984375" bestFit="1" customWidth="1"/>
  </cols>
  <sheetData>
    <row r="1" spans="1:32" ht="15.6" x14ac:dyDescent="0.6">
      <c r="A1">
        <v>2021</v>
      </c>
      <c r="J1" s="353" t="s">
        <v>948</v>
      </c>
      <c r="K1" s="353"/>
      <c r="L1" s="353"/>
      <c r="M1" s="353"/>
      <c r="N1" s="353"/>
    </row>
    <row r="2" spans="1:32" x14ac:dyDescent="0.55000000000000004">
      <c r="A2" t="s">
        <v>946</v>
      </c>
      <c r="B2" t="s">
        <v>947</v>
      </c>
      <c r="D2" t="s">
        <v>946</v>
      </c>
      <c r="E2" t="s">
        <v>947</v>
      </c>
      <c r="F2" t="s">
        <v>896</v>
      </c>
      <c r="G2" s="50">
        <f>SUM(E4:E104)</f>
        <v>1590</v>
      </c>
      <c r="J2" s="9" t="s">
        <v>482</v>
      </c>
      <c r="K2" s="9" t="s">
        <v>481</v>
      </c>
      <c r="L2" s="9" t="s">
        <v>480</v>
      </c>
      <c r="M2" s="9" t="s">
        <v>479</v>
      </c>
      <c r="N2" s="9" t="s">
        <v>478</v>
      </c>
      <c r="P2" s="9" t="s">
        <v>482</v>
      </c>
      <c r="Q2" s="9" t="s">
        <v>481</v>
      </c>
      <c r="R2" s="9" t="s">
        <v>480</v>
      </c>
      <c r="S2" s="9" t="s">
        <v>479</v>
      </c>
      <c r="T2" s="9" t="s">
        <v>478</v>
      </c>
      <c r="V2" s="9" t="s">
        <v>482</v>
      </c>
      <c r="W2" s="9" t="s">
        <v>481</v>
      </c>
      <c r="X2" s="9" t="s">
        <v>480</v>
      </c>
      <c r="Y2" s="9" t="s">
        <v>479</v>
      </c>
      <c r="Z2" s="9" t="s">
        <v>478</v>
      </c>
      <c r="AB2" s="9" t="s">
        <v>482</v>
      </c>
      <c r="AC2" s="9" t="s">
        <v>481</v>
      </c>
      <c r="AD2" s="9" t="s">
        <v>480</v>
      </c>
      <c r="AE2" s="9" t="s">
        <v>479</v>
      </c>
      <c r="AF2" s="9" t="s">
        <v>478</v>
      </c>
    </row>
    <row r="3" spans="1:32" x14ac:dyDescent="0.55000000000000004">
      <c r="A3" s="43" t="s">
        <v>895</v>
      </c>
      <c r="B3" s="43" t="s">
        <v>897</v>
      </c>
      <c r="C3" s="50">
        <f>SUM(B4:B74)</f>
        <v>1590</v>
      </c>
      <c r="D3" s="47" t="s">
        <v>895</v>
      </c>
      <c r="E3" s="47" t="s">
        <v>897</v>
      </c>
      <c r="F3" s="47" t="s">
        <v>896</v>
      </c>
      <c r="J3" s="1" t="s">
        <v>0</v>
      </c>
      <c r="K3" s="1" t="s">
        <v>1</v>
      </c>
      <c r="L3" s="1" t="s">
        <v>2</v>
      </c>
      <c r="M3" s="1" t="s">
        <v>3</v>
      </c>
      <c r="N3" s="1" t="s">
        <v>4</v>
      </c>
      <c r="P3" s="5" t="s">
        <v>0</v>
      </c>
      <c r="Q3" s="5" t="s">
        <v>1</v>
      </c>
      <c r="R3" s="5" t="s">
        <v>2</v>
      </c>
      <c r="S3" s="5" t="s">
        <v>3</v>
      </c>
      <c r="T3" s="5" t="s">
        <v>4</v>
      </c>
      <c r="V3" s="5" t="s">
        <v>0</v>
      </c>
      <c r="W3" s="5" t="s">
        <v>1</v>
      </c>
      <c r="X3" s="5" t="s">
        <v>2</v>
      </c>
      <c r="Y3" s="5" t="s">
        <v>3</v>
      </c>
      <c r="Z3" s="5" t="s">
        <v>4</v>
      </c>
      <c r="AB3" s="5" t="s">
        <v>0</v>
      </c>
      <c r="AC3" s="5" t="s">
        <v>1</v>
      </c>
      <c r="AD3" s="5" t="s">
        <v>2</v>
      </c>
      <c r="AE3" s="5" t="s">
        <v>3</v>
      </c>
      <c r="AF3" s="5" t="s">
        <v>4</v>
      </c>
    </row>
    <row r="4" spans="1:32" x14ac:dyDescent="0.55000000000000004">
      <c r="A4" s="44">
        <v>44321</v>
      </c>
      <c r="B4" s="45">
        <v>2</v>
      </c>
      <c r="D4" s="48">
        <v>44321</v>
      </c>
      <c r="E4" s="49">
        <v>1</v>
      </c>
      <c r="F4" s="49">
        <v>1</v>
      </c>
      <c r="J4" s="2">
        <v>44321</v>
      </c>
      <c r="K4" s="3">
        <v>1</v>
      </c>
      <c r="L4" s="4" t="s">
        <v>5</v>
      </c>
      <c r="M4" s="2">
        <v>44339</v>
      </c>
      <c r="N4" s="3">
        <v>1</v>
      </c>
      <c r="P4" s="6">
        <v>44333</v>
      </c>
      <c r="Q4" s="7">
        <v>2</v>
      </c>
      <c r="R4" s="8" t="s">
        <v>483</v>
      </c>
      <c r="S4" s="6">
        <v>44336</v>
      </c>
      <c r="T4" s="7">
        <v>2</v>
      </c>
      <c r="V4" s="6">
        <v>44332</v>
      </c>
      <c r="W4" s="7">
        <v>3</v>
      </c>
      <c r="X4" s="8" t="s">
        <v>758</v>
      </c>
      <c r="Y4" s="6">
        <v>44335</v>
      </c>
      <c r="Z4" s="7">
        <v>3</v>
      </c>
      <c r="AB4" s="6">
        <v>44331</v>
      </c>
      <c r="AC4" s="7">
        <v>4</v>
      </c>
      <c r="AD4" s="8" t="s">
        <v>886</v>
      </c>
      <c r="AE4" s="6">
        <v>44340</v>
      </c>
      <c r="AF4" s="7">
        <v>4</v>
      </c>
    </row>
    <row r="5" spans="1:32" x14ac:dyDescent="0.55000000000000004">
      <c r="A5" s="44">
        <v>44327</v>
      </c>
      <c r="B5" s="45">
        <v>1</v>
      </c>
      <c r="C5" s="46"/>
      <c r="D5" s="48">
        <v>44327</v>
      </c>
      <c r="E5" s="49">
        <v>1</v>
      </c>
      <c r="F5" s="49">
        <v>1</v>
      </c>
      <c r="G5" s="46"/>
      <c r="H5" s="46"/>
      <c r="J5" s="2">
        <v>44327</v>
      </c>
      <c r="K5" s="3">
        <v>1</v>
      </c>
      <c r="L5" s="4" t="s">
        <v>6</v>
      </c>
      <c r="M5" s="2">
        <v>44330</v>
      </c>
      <c r="N5" s="3">
        <v>1</v>
      </c>
      <c r="P5" s="6">
        <v>44336</v>
      </c>
      <c r="Q5" s="7">
        <v>2</v>
      </c>
      <c r="R5" s="8" t="s">
        <v>484</v>
      </c>
      <c r="S5" s="6">
        <v>44339</v>
      </c>
      <c r="T5" s="7">
        <v>2</v>
      </c>
      <c r="V5" s="6">
        <v>44344</v>
      </c>
      <c r="W5" s="7">
        <v>3</v>
      </c>
      <c r="X5" s="8" t="s">
        <v>759</v>
      </c>
      <c r="Y5" s="6">
        <v>44368</v>
      </c>
      <c r="Z5" s="7">
        <v>3</v>
      </c>
      <c r="AB5" s="6">
        <v>44379</v>
      </c>
      <c r="AC5" s="7">
        <v>4</v>
      </c>
      <c r="AD5" s="8" t="s">
        <v>887</v>
      </c>
      <c r="AE5" s="6">
        <v>44382</v>
      </c>
      <c r="AF5" s="7">
        <v>4</v>
      </c>
    </row>
    <row r="6" spans="1:32" x14ac:dyDescent="0.55000000000000004">
      <c r="A6" s="44">
        <v>44333</v>
      </c>
      <c r="B6" s="45">
        <v>1</v>
      </c>
      <c r="C6" s="46"/>
      <c r="D6" s="48">
        <v>44339</v>
      </c>
      <c r="E6" s="49">
        <v>2</v>
      </c>
      <c r="F6" s="49">
        <v>1</v>
      </c>
      <c r="G6" s="46"/>
      <c r="H6" s="46"/>
      <c r="J6" s="2">
        <v>44339</v>
      </c>
      <c r="K6" s="3">
        <v>1</v>
      </c>
      <c r="L6" s="4" t="s">
        <v>7</v>
      </c>
      <c r="M6" s="2">
        <v>44342</v>
      </c>
      <c r="N6" s="3">
        <v>1</v>
      </c>
      <c r="P6" s="6">
        <v>44342</v>
      </c>
      <c r="Q6" s="7">
        <v>2</v>
      </c>
      <c r="R6" s="8" t="s">
        <v>485</v>
      </c>
      <c r="S6" s="6">
        <v>44348</v>
      </c>
      <c r="T6" s="7">
        <v>2</v>
      </c>
      <c r="V6" s="6">
        <v>44347</v>
      </c>
      <c r="W6" s="7">
        <v>3</v>
      </c>
      <c r="X6" s="8" t="s">
        <v>760</v>
      </c>
      <c r="Y6" s="6">
        <v>44350</v>
      </c>
      <c r="Z6" s="7">
        <v>3</v>
      </c>
      <c r="AB6" s="6">
        <v>44382</v>
      </c>
      <c r="AC6" s="7">
        <v>4</v>
      </c>
      <c r="AD6" s="8" t="s">
        <v>888</v>
      </c>
      <c r="AE6" s="6">
        <v>44385</v>
      </c>
      <c r="AF6" s="7">
        <v>4</v>
      </c>
    </row>
    <row r="7" spans="1:32" x14ac:dyDescent="0.55000000000000004">
      <c r="A7" s="44">
        <v>44335</v>
      </c>
      <c r="B7" s="45">
        <v>1</v>
      </c>
      <c r="C7" s="46"/>
      <c r="D7" s="48">
        <v>44342</v>
      </c>
      <c r="E7" s="49">
        <v>2</v>
      </c>
      <c r="F7" s="49">
        <v>1</v>
      </c>
      <c r="G7" s="46"/>
      <c r="H7" s="46"/>
      <c r="J7" s="2">
        <v>44351</v>
      </c>
      <c r="K7" s="3">
        <v>1</v>
      </c>
      <c r="L7" s="4" t="s">
        <v>8</v>
      </c>
      <c r="M7" s="2">
        <v>44375</v>
      </c>
      <c r="N7" s="3">
        <v>1</v>
      </c>
      <c r="P7" s="6">
        <v>44348</v>
      </c>
      <c r="Q7" s="7">
        <v>2</v>
      </c>
      <c r="R7" s="8" t="s">
        <v>486</v>
      </c>
      <c r="S7" s="6">
        <v>44351</v>
      </c>
      <c r="T7" s="7">
        <v>2</v>
      </c>
      <c r="V7" s="6">
        <v>44350</v>
      </c>
      <c r="W7" s="7">
        <v>3</v>
      </c>
      <c r="X7" s="8" t="s">
        <v>761</v>
      </c>
      <c r="Y7" s="6">
        <v>44353</v>
      </c>
      <c r="Z7" s="7">
        <v>3</v>
      </c>
      <c r="AB7" s="6">
        <v>44397</v>
      </c>
      <c r="AC7" s="7">
        <v>4</v>
      </c>
      <c r="AD7" s="8" t="s">
        <v>889</v>
      </c>
      <c r="AE7" s="6">
        <v>44403</v>
      </c>
      <c r="AF7" s="7">
        <v>4</v>
      </c>
    </row>
    <row r="8" spans="1:32" x14ac:dyDescent="0.55000000000000004">
      <c r="A8" s="44">
        <v>44336</v>
      </c>
      <c r="B8" s="45">
        <v>1</v>
      </c>
      <c r="C8" s="46"/>
      <c r="D8" s="48">
        <v>44351</v>
      </c>
      <c r="E8" s="49">
        <v>12</v>
      </c>
      <c r="F8" s="49">
        <v>1</v>
      </c>
      <c r="G8" s="46"/>
      <c r="H8" s="46"/>
      <c r="J8" s="2">
        <v>44351</v>
      </c>
      <c r="K8" s="3">
        <v>1</v>
      </c>
      <c r="L8" s="4" t="s">
        <v>9</v>
      </c>
      <c r="M8" s="2">
        <v>44354</v>
      </c>
      <c r="N8" s="3">
        <v>1</v>
      </c>
      <c r="P8" s="6">
        <v>44348</v>
      </c>
      <c r="Q8" s="7">
        <v>2</v>
      </c>
      <c r="R8" s="8" t="s">
        <v>487</v>
      </c>
      <c r="S8" s="6">
        <v>44351</v>
      </c>
      <c r="T8" s="7">
        <v>2</v>
      </c>
      <c r="V8" s="6">
        <v>44353</v>
      </c>
      <c r="W8" s="7">
        <v>3</v>
      </c>
      <c r="X8" s="8" t="s">
        <v>762</v>
      </c>
      <c r="Y8" s="6">
        <v>44359</v>
      </c>
      <c r="Z8" s="7">
        <v>3</v>
      </c>
      <c r="AB8" s="6">
        <v>44424</v>
      </c>
      <c r="AC8" s="7">
        <v>4</v>
      </c>
      <c r="AD8" s="8" t="s">
        <v>890</v>
      </c>
      <c r="AE8" s="6">
        <v>44427</v>
      </c>
      <c r="AF8" s="7">
        <v>4</v>
      </c>
    </row>
    <row r="9" spans="1:32" x14ac:dyDescent="0.55000000000000004">
      <c r="A9" s="44">
        <v>44339</v>
      </c>
      <c r="B9" s="45">
        <v>2</v>
      </c>
      <c r="C9" s="46"/>
      <c r="D9" s="48">
        <v>44354</v>
      </c>
      <c r="E9" s="49">
        <v>5</v>
      </c>
      <c r="F9" s="49">
        <v>1</v>
      </c>
      <c r="G9" s="46"/>
      <c r="H9" s="46"/>
      <c r="J9" s="2">
        <v>44351</v>
      </c>
      <c r="K9" s="3">
        <v>1</v>
      </c>
      <c r="L9" s="4" t="s">
        <v>10</v>
      </c>
      <c r="M9" s="2">
        <v>44357</v>
      </c>
      <c r="N9" s="3">
        <v>1</v>
      </c>
      <c r="P9" s="6">
        <v>44348</v>
      </c>
      <c r="Q9" s="7">
        <v>2</v>
      </c>
      <c r="R9" s="8" t="s">
        <v>488</v>
      </c>
      <c r="S9" s="6">
        <v>44351</v>
      </c>
      <c r="T9" s="7">
        <v>2</v>
      </c>
      <c r="V9" s="6">
        <v>44353</v>
      </c>
      <c r="W9" s="7">
        <v>3</v>
      </c>
      <c r="X9" s="8" t="s">
        <v>763</v>
      </c>
      <c r="Y9" s="6">
        <v>44356</v>
      </c>
      <c r="Z9" s="7">
        <v>3</v>
      </c>
    </row>
    <row r="10" spans="1:32" x14ac:dyDescent="0.55000000000000004">
      <c r="A10" s="44">
        <v>44342</v>
      </c>
      <c r="B10" s="45">
        <v>3</v>
      </c>
      <c r="C10" s="46"/>
      <c r="D10" s="48">
        <v>44357</v>
      </c>
      <c r="E10" s="49">
        <v>11</v>
      </c>
      <c r="F10" s="49">
        <v>1</v>
      </c>
      <c r="G10" s="46"/>
      <c r="H10" s="46"/>
      <c r="J10" s="2">
        <v>44351</v>
      </c>
      <c r="K10" s="3">
        <v>1</v>
      </c>
      <c r="L10" s="4" t="s">
        <v>11</v>
      </c>
      <c r="M10" s="2">
        <v>44366</v>
      </c>
      <c r="N10" s="3">
        <v>1</v>
      </c>
      <c r="P10" s="6">
        <v>44348</v>
      </c>
      <c r="Q10" s="7">
        <v>2</v>
      </c>
      <c r="R10" s="8" t="s">
        <v>489</v>
      </c>
      <c r="S10" s="6">
        <v>44351</v>
      </c>
      <c r="T10" s="7">
        <v>2</v>
      </c>
      <c r="V10" s="6">
        <v>44356</v>
      </c>
      <c r="W10" s="7">
        <v>3</v>
      </c>
      <c r="X10" s="8" t="s">
        <v>764</v>
      </c>
      <c r="Y10" s="6">
        <v>44359</v>
      </c>
      <c r="Z10" s="7">
        <v>3</v>
      </c>
      <c r="AB10" t="s">
        <v>891</v>
      </c>
    </row>
    <row r="11" spans="1:32" x14ac:dyDescent="0.55000000000000004">
      <c r="A11" s="44">
        <v>44344</v>
      </c>
      <c r="B11" s="45">
        <v>1</v>
      </c>
      <c r="C11" s="46"/>
      <c r="D11" s="48">
        <v>44360</v>
      </c>
      <c r="E11" s="49">
        <v>12</v>
      </c>
      <c r="F11" s="49">
        <v>1</v>
      </c>
      <c r="G11" s="46"/>
      <c r="H11" s="46"/>
      <c r="J11" s="2">
        <v>44354</v>
      </c>
      <c r="K11" s="3">
        <v>1</v>
      </c>
      <c r="L11" s="4" t="s">
        <v>12</v>
      </c>
      <c r="M11" s="2">
        <v>44375</v>
      </c>
      <c r="N11" s="3">
        <v>1</v>
      </c>
      <c r="P11" s="6">
        <v>44351</v>
      </c>
      <c r="Q11" s="7">
        <v>2</v>
      </c>
      <c r="R11" s="8" t="s">
        <v>490</v>
      </c>
      <c r="S11" s="6">
        <v>44357</v>
      </c>
      <c r="T11" s="7">
        <v>2</v>
      </c>
      <c r="V11" s="6">
        <v>44356</v>
      </c>
      <c r="W11" s="7">
        <v>3</v>
      </c>
      <c r="X11" s="8" t="s">
        <v>765</v>
      </c>
      <c r="Y11" s="6">
        <v>44365</v>
      </c>
      <c r="Z11" s="7">
        <v>3</v>
      </c>
      <c r="AB11" t="s">
        <v>892</v>
      </c>
    </row>
    <row r="12" spans="1:32" x14ac:dyDescent="0.55000000000000004">
      <c r="A12" s="44">
        <v>44345</v>
      </c>
      <c r="B12" s="45">
        <v>1</v>
      </c>
      <c r="C12" s="46"/>
      <c r="D12" s="48">
        <v>44363</v>
      </c>
      <c r="E12" s="49">
        <v>17</v>
      </c>
      <c r="F12" s="49">
        <v>1</v>
      </c>
      <c r="G12" s="46"/>
      <c r="H12" s="46"/>
      <c r="J12" s="2">
        <v>44354</v>
      </c>
      <c r="K12" s="3">
        <v>1</v>
      </c>
      <c r="L12" s="4" t="s">
        <v>13</v>
      </c>
      <c r="M12" s="2">
        <v>44357</v>
      </c>
      <c r="N12" s="3">
        <v>1</v>
      </c>
      <c r="P12" s="6">
        <v>44351</v>
      </c>
      <c r="Q12" s="7">
        <v>2</v>
      </c>
      <c r="R12" s="8" t="s">
        <v>491</v>
      </c>
      <c r="S12" s="6">
        <v>44357</v>
      </c>
      <c r="T12" s="7">
        <v>2</v>
      </c>
      <c r="V12" s="6">
        <v>44356</v>
      </c>
      <c r="W12" s="7">
        <v>3</v>
      </c>
      <c r="X12" s="8" t="s">
        <v>766</v>
      </c>
      <c r="Y12" s="6">
        <v>44359</v>
      </c>
      <c r="Z12" s="7">
        <v>3</v>
      </c>
      <c r="AB12" t="s">
        <v>893</v>
      </c>
    </row>
    <row r="13" spans="1:32" x14ac:dyDescent="0.55000000000000004">
      <c r="A13" s="44">
        <v>44347</v>
      </c>
      <c r="B13" s="45">
        <v>1</v>
      </c>
      <c r="C13" s="46"/>
      <c r="D13" s="48">
        <v>44366</v>
      </c>
      <c r="E13" s="49">
        <v>17</v>
      </c>
      <c r="F13" s="49">
        <v>1</v>
      </c>
      <c r="G13" s="46"/>
      <c r="H13" s="46"/>
      <c r="J13" s="2">
        <v>44354</v>
      </c>
      <c r="K13" s="3">
        <v>1</v>
      </c>
      <c r="L13" s="4" t="s">
        <v>14</v>
      </c>
      <c r="M13" s="2">
        <v>44357</v>
      </c>
      <c r="N13" s="3">
        <v>1</v>
      </c>
      <c r="P13" s="6">
        <v>44354</v>
      </c>
      <c r="Q13" s="7">
        <v>2</v>
      </c>
      <c r="R13" s="8" t="s">
        <v>492</v>
      </c>
      <c r="S13" s="6">
        <v>44363</v>
      </c>
      <c r="T13" s="7">
        <v>2</v>
      </c>
      <c r="V13" s="6">
        <v>44356</v>
      </c>
      <c r="W13" s="7">
        <v>3</v>
      </c>
      <c r="X13" s="8" t="s">
        <v>767</v>
      </c>
      <c r="Y13" s="6">
        <v>44359</v>
      </c>
      <c r="Z13" s="7">
        <v>3</v>
      </c>
      <c r="AB13" t="s">
        <v>894</v>
      </c>
    </row>
    <row r="14" spans="1:32" x14ac:dyDescent="0.55000000000000004">
      <c r="A14" s="44">
        <v>44348</v>
      </c>
      <c r="B14" s="45">
        <v>4</v>
      </c>
      <c r="C14" s="46"/>
      <c r="D14" s="48">
        <v>44369</v>
      </c>
      <c r="E14" s="49">
        <v>32</v>
      </c>
      <c r="F14" s="49">
        <v>1</v>
      </c>
      <c r="G14" s="46"/>
      <c r="H14" s="46"/>
      <c r="J14" s="2">
        <v>44354</v>
      </c>
      <c r="K14" s="3">
        <v>1</v>
      </c>
      <c r="L14" s="4" t="s">
        <v>15</v>
      </c>
      <c r="M14" s="2">
        <v>44357</v>
      </c>
      <c r="N14" s="3">
        <v>1</v>
      </c>
      <c r="P14" s="6">
        <v>44354</v>
      </c>
      <c r="Q14" s="7">
        <v>2</v>
      </c>
      <c r="R14" s="8" t="s">
        <v>493</v>
      </c>
      <c r="S14" s="6">
        <v>44357</v>
      </c>
      <c r="T14" s="7">
        <v>2</v>
      </c>
      <c r="V14" s="6">
        <v>44356</v>
      </c>
      <c r="W14" s="7">
        <v>3</v>
      </c>
      <c r="X14" s="8" t="s">
        <v>768</v>
      </c>
      <c r="Y14" s="6">
        <v>44377</v>
      </c>
      <c r="Z14" s="7">
        <v>3</v>
      </c>
    </row>
    <row r="15" spans="1:32" x14ac:dyDescent="0.55000000000000004">
      <c r="A15" s="44">
        <v>44349</v>
      </c>
      <c r="B15" s="45">
        <v>1</v>
      </c>
      <c r="C15" s="46"/>
      <c r="D15" s="48">
        <v>44372</v>
      </c>
      <c r="E15" s="49">
        <v>32</v>
      </c>
      <c r="F15" s="49">
        <v>1</v>
      </c>
      <c r="G15" s="46"/>
      <c r="H15" s="46"/>
      <c r="J15" s="2">
        <v>44357</v>
      </c>
      <c r="K15" s="3">
        <v>1</v>
      </c>
      <c r="L15" s="4" t="s">
        <v>16</v>
      </c>
      <c r="M15" s="2">
        <v>44363</v>
      </c>
      <c r="N15" s="3">
        <v>1</v>
      </c>
      <c r="P15" s="6">
        <v>44357</v>
      </c>
      <c r="Q15" s="7">
        <v>2</v>
      </c>
      <c r="R15" s="8" t="s">
        <v>494</v>
      </c>
      <c r="S15" s="6">
        <v>44363</v>
      </c>
      <c r="T15" s="7">
        <v>2</v>
      </c>
      <c r="V15" s="6">
        <v>44359</v>
      </c>
      <c r="W15" s="7">
        <v>3</v>
      </c>
      <c r="X15" s="8" t="s">
        <v>769</v>
      </c>
      <c r="Y15" s="6">
        <v>44365</v>
      </c>
      <c r="Z15" s="7">
        <v>3</v>
      </c>
    </row>
    <row r="16" spans="1:32" x14ac:dyDescent="0.55000000000000004">
      <c r="A16" s="44">
        <v>44351</v>
      </c>
      <c r="B16" s="45">
        <v>17</v>
      </c>
      <c r="C16" s="46"/>
      <c r="D16" s="48">
        <v>44375</v>
      </c>
      <c r="E16" s="49">
        <v>46</v>
      </c>
      <c r="F16" s="49">
        <v>1</v>
      </c>
      <c r="G16" s="46"/>
      <c r="H16" s="46"/>
      <c r="J16" s="2">
        <v>44357</v>
      </c>
      <c r="K16" s="3">
        <v>1</v>
      </c>
      <c r="L16" s="4" t="s">
        <v>17</v>
      </c>
      <c r="M16" s="2">
        <v>44360</v>
      </c>
      <c r="N16" s="3">
        <v>1</v>
      </c>
      <c r="P16" s="6">
        <v>44357</v>
      </c>
      <c r="Q16" s="7">
        <v>2</v>
      </c>
      <c r="R16" s="8" t="s">
        <v>495</v>
      </c>
      <c r="S16" s="6">
        <v>44363</v>
      </c>
      <c r="T16" s="7">
        <v>2</v>
      </c>
      <c r="V16" s="6">
        <v>44359</v>
      </c>
      <c r="W16" s="7">
        <v>3</v>
      </c>
      <c r="X16" s="8" t="s">
        <v>770</v>
      </c>
      <c r="Y16" s="6">
        <v>44362</v>
      </c>
      <c r="Z16" s="7">
        <v>3</v>
      </c>
    </row>
    <row r="17" spans="1:26" x14ac:dyDescent="0.55000000000000004">
      <c r="A17" s="44">
        <v>44353</v>
      </c>
      <c r="B17" s="45">
        <v>7</v>
      </c>
      <c r="C17" s="46"/>
      <c r="D17" s="48">
        <v>44378</v>
      </c>
      <c r="E17" s="49">
        <v>43</v>
      </c>
      <c r="F17" s="49">
        <v>1</v>
      </c>
      <c r="G17" s="46"/>
      <c r="H17" s="46"/>
      <c r="J17" s="2">
        <v>44357</v>
      </c>
      <c r="K17" s="3">
        <v>1</v>
      </c>
      <c r="L17" s="4" t="s">
        <v>18</v>
      </c>
      <c r="M17" s="2">
        <v>44363</v>
      </c>
      <c r="N17" s="3">
        <v>1</v>
      </c>
      <c r="P17" s="6">
        <v>44357</v>
      </c>
      <c r="Q17" s="7">
        <v>2</v>
      </c>
      <c r="R17" s="8" t="s">
        <v>496</v>
      </c>
      <c r="S17" s="6">
        <v>44360</v>
      </c>
      <c r="T17" s="7">
        <v>2</v>
      </c>
      <c r="V17" s="6">
        <v>44362</v>
      </c>
      <c r="W17" s="7">
        <v>3</v>
      </c>
      <c r="X17" s="8" t="s">
        <v>771</v>
      </c>
      <c r="Y17" s="6">
        <v>44365</v>
      </c>
      <c r="Z17" s="7">
        <v>3</v>
      </c>
    </row>
    <row r="18" spans="1:26" x14ac:dyDescent="0.55000000000000004">
      <c r="A18" s="44">
        <v>44354</v>
      </c>
      <c r="B18" s="45">
        <v>9</v>
      </c>
      <c r="C18" s="46"/>
      <c r="D18" s="48">
        <v>44381</v>
      </c>
      <c r="E18" s="49">
        <v>37</v>
      </c>
      <c r="F18" s="49">
        <v>1</v>
      </c>
      <c r="G18" s="46"/>
      <c r="H18" s="46"/>
      <c r="J18" s="2">
        <v>44357</v>
      </c>
      <c r="K18" s="3">
        <v>1</v>
      </c>
      <c r="L18" s="4" t="s">
        <v>19</v>
      </c>
      <c r="M18" s="2">
        <v>44363</v>
      </c>
      <c r="N18" s="3">
        <v>1</v>
      </c>
      <c r="P18" s="6">
        <v>44357</v>
      </c>
      <c r="Q18" s="7">
        <v>2</v>
      </c>
      <c r="R18" s="8" t="s">
        <v>497</v>
      </c>
      <c r="S18" s="6">
        <v>44360</v>
      </c>
      <c r="T18" s="7">
        <v>2</v>
      </c>
      <c r="V18" s="6">
        <v>44362</v>
      </c>
      <c r="W18" s="7">
        <v>3</v>
      </c>
      <c r="X18" s="8" t="s">
        <v>772</v>
      </c>
      <c r="Y18" s="6">
        <v>44365</v>
      </c>
      <c r="Z18" s="7">
        <v>3</v>
      </c>
    </row>
    <row r="19" spans="1:26" x14ac:dyDescent="0.55000000000000004">
      <c r="A19" s="44">
        <v>44356</v>
      </c>
      <c r="B19" s="45">
        <v>3</v>
      </c>
      <c r="C19" s="46"/>
      <c r="D19" s="48">
        <v>44384</v>
      </c>
      <c r="E19" s="49">
        <v>80</v>
      </c>
      <c r="F19" s="49">
        <v>1</v>
      </c>
      <c r="G19" s="46"/>
      <c r="H19" s="46"/>
      <c r="J19" s="2">
        <v>44357</v>
      </c>
      <c r="K19" s="3">
        <v>1</v>
      </c>
      <c r="L19" s="4" t="s">
        <v>20</v>
      </c>
      <c r="M19" s="2">
        <v>44360</v>
      </c>
      <c r="N19" s="3">
        <v>1</v>
      </c>
      <c r="P19" s="6">
        <v>44357</v>
      </c>
      <c r="Q19" s="7">
        <v>2</v>
      </c>
      <c r="R19" s="8" t="s">
        <v>498</v>
      </c>
      <c r="S19" s="6">
        <v>44363</v>
      </c>
      <c r="T19" s="7">
        <v>2</v>
      </c>
      <c r="V19" s="6">
        <v>44362</v>
      </c>
      <c r="W19" s="7">
        <v>3</v>
      </c>
      <c r="X19" s="8" t="s">
        <v>773</v>
      </c>
      <c r="Y19" s="6">
        <v>44365</v>
      </c>
      <c r="Z19" s="7">
        <v>3</v>
      </c>
    </row>
    <row r="20" spans="1:26" x14ac:dyDescent="0.55000000000000004">
      <c r="A20" s="44">
        <v>44357</v>
      </c>
      <c r="B20" s="45">
        <v>21</v>
      </c>
      <c r="C20" s="46"/>
      <c r="D20" s="48">
        <v>44387</v>
      </c>
      <c r="E20" s="49">
        <v>64</v>
      </c>
      <c r="F20" s="49">
        <v>1</v>
      </c>
      <c r="G20" s="46"/>
      <c r="H20" s="46"/>
      <c r="J20" s="2">
        <v>44360</v>
      </c>
      <c r="K20" s="3">
        <v>1</v>
      </c>
      <c r="L20" s="4" t="s">
        <v>21</v>
      </c>
      <c r="M20" s="2">
        <v>44372</v>
      </c>
      <c r="N20" s="3">
        <v>1</v>
      </c>
      <c r="P20" s="6">
        <v>44360</v>
      </c>
      <c r="Q20" s="7">
        <v>2</v>
      </c>
      <c r="R20" s="8" t="s">
        <v>499</v>
      </c>
      <c r="S20" s="6">
        <v>44363</v>
      </c>
      <c r="T20" s="7">
        <v>2</v>
      </c>
      <c r="V20" s="6">
        <v>44365</v>
      </c>
      <c r="W20" s="7">
        <v>3</v>
      </c>
      <c r="X20" s="8" t="s">
        <v>774</v>
      </c>
      <c r="Y20" s="6">
        <v>44371</v>
      </c>
      <c r="Z20" s="7">
        <v>3</v>
      </c>
    </row>
    <row r="21" spans="1:26" x14ac:dyDescent="0.55000000000000004">
      <c r="A21" s="44">
        <v>44359</v>
      </c>
      <c r="B21" s="45">
        <v>3</v>
      </c>
      <c r="C21" s="46"/>
      <c r="D21" s="48">
        <v>44390</v>
      </c>
      <c r="E21" s="49">
        <v>61</v>
      </c>
      <c r="F21" s="49">
        <v>1</v>
      </c>
      <c r="G21" s="46"/>
      <c r="H21" s="46"/>
      <c r="J21" s="2">
        <v>44360</v>
      </c>
      <c r="K21" s="3">
        <v>1</v>
      </c>
      <c r="L21" s="4" t="s">
        <v>22</v>
      </c>
      <c r="M21" s="2">
        <v>44366</v>
      </c>
      <c r="N21" s="3">
        <v>1</v>
      </c>
      <c r="P21" s="6">
        <v>44360</v>
      </c>
      <c r="Q21" s="7">
        <v>2</v>
      </c>
      <c r="R21" s="8" t="s">
        <v>500</v>
      </c>
      <c r="S21" s="6">
        <v>44363</v>
      </c>
      <c r="T21" s="7">
        <v>2</v>
      </c>
      <c r="V21" s="6">
        <v>44368</v>
      </c>
      <c r="W21" s="7">
        <v>3</v>
      </c>
      <c r="X21" s="8" t="s">
        <v>775</v>
      </c>
      <c r="Y21" s="6">
        <v>44371</v>
      </c>
      <c r="Z21" s="7">
        <v>3</v>
      </c>
    </row>
    <row r="22" spans="1:26" x14ac:dyDescent="0.55000000000000004">
      <c r="A22" s="44">
        <v>44360</v>
      </c>
      <c r="B22" s="45">
        <v>18</v>
      </c>
      <c r="C22" s="46"/>
      <c r="D22" s="48">
        <v>44393</v>
      </c>
      <c r="E22" s="49">
        <v>78</v>
      </c>
      <c r="F22" s="49">
        <v>1</v>
      </c>
      <c r="G22" s="46"/>
      <c r="H22" s="46"/>
      <c r="J22" s="2">
        <v>44360</v>
      </c>
      <c r="K22" s="3">
        <v>1</v>
      </c>
      <c r="L22" s="4" t="s">
        <v>23</v>
      </c>
      <c r="M22" s="2">
        <v>44384</v>
      </c>
      <c r="N22" s="3">
        <v>1</v>
      </c>
      <c r="P22" s="6">
        <v>44363</v>
      </c>
      <c r="Q22" s="7">
        <v>2</v>
      </c>
      <c r="R22" s="8" t="s">
        <v>501</v>
      </c>
      <c r="S22" s="6">
        <v>44369</v>
      </c>
      <c r="T22" s="7">
        <v>2</v>
      </c>
      <c r="V22" s="6">
        <v>44371</v>
      </c>
      <c r="W22" s="7">
        <v>3</v>
      </c>
      <c r="X22" s="8" t="s">
        <v>776</v>
      </c>
      <c r="Y22" s="6">
        <v>44374</v>
      </c>
      <c r="Z22" s="7">
        <v>3</v>
      </c>
    </row>
    <row r="23" spans="1:26" x14ac:dyDescent="0.55000000000000004">
      <c r="A23" s="44">
        <v>44362</v>
      </c>
      <c r="B23" s="45">
        <v>2</v>
      </c>
      <c r="C23" s="46"/>
      <c r="D23" s="48">
        <v>44396</v>
      </c>
      <c r="E23" s="49">
        <v>79</v>
      </c>
      <c r="F23" s="49">
        <v>1</v>
      </c>
      <c r="G23" s="46"/>
      <c r="H23" s="46"/>
      <c r="J23" s="2">
        <v>44360</v>
      </c>
      <c r="K23" s="3">
        <v>1</v>
      </c>
      <c r="L23" s="4" t="s">
        <v>24</v>
      </c>
      <c r="M23" s="2">
        <v>44375</v>
      </c>
      <c r="N23" s="3">
        <v>1</v>
      </c>
      <c r="P23" s="6">
        <v>44363</v>
      </c>
      <c r="Q23" s="7">
        <v>2</v>
      </c>
      <c r="R23" s="8" t="s">
        <v>502</v>
      </c>
      <c r="S23" s="6">
        <v>44366</v>
      </c>
      <c r="T23" s="7">
        <v>2</v>
      </c>
      <c r="V23" s="6">
        <v>44371</v>
      </c>
      <c r="W23" s="7">
        <v>3</v>
      </c>
      <c r="X23" s="8" t="s">
        <v>777</v>
      </c>
      <c r="Y23" s="6">
        <v>44377</v>
      </c>
      <c r="Z23" s="7">
        <v>3</v>
      </c>
    </row>
    <row r="24" spans="1:26" x14ac:dyDescent="0.55000000000000004">
      <c r="A24" s="44">
        <v>44363</v>
      </c>
      <c r="B24" s="45">
        <v>33</v>
      </c>
      <c r="C24" s="46"/>
      <c r="D24" s="48">
        <v>44399</v>
      </c>
      <c r="E24" s="49">
        <v>57</v>
      </c>
      <c r="F24" s="49">
        <v>1</v>
      </c>
      <c r="G24" s="46"/>
      <c r="H24" s="46"/>
      <c r="J24" s="2">
        <v>44360</v>
      </c>
      <c r="K24" s="3">
        <v>1</v>
      </c>
      <c r="L24" s="4" t="s">
        <v>25</v>
      </c>
      <c r="M24" s="2">
        <v>44363</v>
      </c>
      <c r="N24" s="3">
        <v>1</v>
      </c>
      <c r="P24" s="6">
        <v>44363</v>
      </c>
      <c r="Q24" s="7">
        <v>2</v>
      </c>
      <c r="R24" s="8" t="s">
        <v>503</v>
      </c>
      <c r="S24" s="6">
        <v>44366</v>
      </c>
      <c r="T24" s="7">
        <v>2</v>
      </c>
      <c r="V24" s="6">
        <v>44371</v>
      </c>
      <c r="W24" s="7">
        <v>3</v>
      </c>
      <c r="X24" s="8" t="s">
        <v>778</v>
      </c>
      <c r="Y24" s="6">
        <v>44380</v>
      </c>
      <c r="Z24" s="7">
        <v>3</v>
      </c>
    </row>
    <row r="25" spans="1:26" x14ac:dyDescent="0.55000000000000004">
      <c r="A25" s="44">
        <v>44365</v>
      </c>
      <c r="B25" s="45">
        <v>3</v>
      </c>
      <c r="C25" s="46"/>
      <c r="D25" s="48">
        <v>44402</v>
      </c>
      <c r="E25" s="49">
        <v>52</v>
      </c>
      <c r="F25" s="49">
        <v>1</v>
      </c>
      <c r="G25" s="46"/>
      <c r="H25" s="46"/>
      <c r="J25" s="2">
        <v>44360</v>
      </c>
      <c r="K25" s="3">
        <v>1</v>
      </c>
      <c r="L25" s="4" t="s">
        <v>26</v>
      </c>
      <c r="M25" s="2">
        <v>44378</v>
      </c>
      <c r="N25" s="3">
        <v>1</v>
      </c>
      <c r="P25" s="6">
        <v>44363</v>
      </c>
      <c r="Q25" s="7">
        <v>2</v>
      </c>
      <c r="R25" s="8" t="s">
        <v>504</v>
      </c>
      <c r="S25" s="6">
        <v>44366</v>
      </c>
      <c r="T25" s="7">
        <v>2</v>
      </c>
      <c r="V25" s="6">
        <v>44371</v>
      </c>
      <c r="W25" s="7">
        <v>3</v>
      </c>
      <c r="X25" s="8" t="s">
        <v>779</v>
      </c>
      <c r="Y25" s="6">
        <v>44374</v>
      </c>
      <c r="Z25" s="7">
        <v>3</v>
      </c>
    </row>
    <row r="26" spans="1:26" x14ac:dyDescent="0.55000000000000004">
      <c r="A26" s="44">
        <v>44366</v>
      </c>
      <c r="B26" s="45">
        <v>27</v>
      </c>
      <c r="C26" s="46"/>
      <c r="D26" s="48">
        <v>44405</v>
      </c>
      <c r="E26" s="49">
        <v>51</v>
      </c>
      <c r="F26" s="49">
        <v>1</v>
      </c>
      <c r="G26" s="46"/>
      <c r="H26" s="46"/>
      <c r="J26" s="2">
        <v>44360</v>
      </c>
      <c r="K26" s="3">
        <v>1</v>
      </c>
      <c r="L26" s="4" t="s">
        <v>27</v>
      </c>
      <c r="M26" s="2">
        <v>44366</v>
      </c>
      <c r="N26" s="3">
        <v>1</v>
      </c>
      <c r="P26" s="6">
        <v>44363</v>
      </c>
      <c r="Q26" s="7">
        <v>2</v>
      </c>
      <c r="R26" s="8" t="s">
        <v>505</v>
      </c>
      <c r="S26" s="6">
        <v>44387</v>
      </c>
      <c r="T26" s="7">
        <v>2</v>
      </c>
      <c r="V26" s="6">
        <v>44371</v>
      </c>
      <c r="W26" s="7">
        <v>3</v>
      </c>
      <c r="X26" s="8" t="s">
        <v>780</v>
      </c>
      <c r="Y26" s="6">
        <v>44374</v>
      </c>
      <c r="Z26" s="7">
        <v>3</v>
      </c>
    </row>
    <row r="27" spans="1:26" x14ac:dyDescent="0.55000000000000004">
      <c r="A27" s="44">
        <v>44368</v>
      </c>
      <c r="B27" s="45">
        <v>3</v>
      </c>
      <c r="C27" s="46"/>
      <c r="D27" s="48">
        <v>44408</v>
      </c>
      <c r="E27" s="49">
        <v>47</v>
      </c>
      <c r="F27" s="49">
        <v>1</v>
      </c>
      <c r="G27" s="46"/>
      <c r="H27" s="46"/>
      <c r="J27" s="2">
        <v>44360</v>
      </c>
      <c r="K27" s="3">
        <v>1</v>
      </c>
      <c r="L27" s="4" t="s">
        <v>28</v>
      </c>
      <c r="M27" s="2">
        <v>44363</v>
      </c>
      <c r="N27" s="3">
        <v>1</v>
      </c>
      <c r="P27" s="6">
        <v>44363</v>
      </c>
      <c r="Q27" s="7">
        <v>2</v>
      </c>
      <c r="R27" s="8" t="s">
        <v>506</v>
      </c>
      <c r="S27" s="6">
        <v>44366</v>
      </c>
      <c r="T27" s="7">
        <v>2</v>
      </c>
      <c r="V27" s="6">
        <v>44371</v>
      </c>
      <c r="W27" s="7">
        <v>3</v>
      </c>
      <c r="X27" s="8" t="s">
        <v>781</v>
      </c>
      <c r="Y27" s="6">
        <v>44389</v>
      </c>
      <c r="Z27" s="7">
        <v>3</v>
      </c>
    </row>
    <row r="28" spans="1:26" x14ac:dyDescent="0.55000000000000004">
      <c r="A28" s="44">
        <v>44369</v>
      </c>
      <c r="B28" s="45">
        <v>47</v>
      </c>
      <c r="C28" s="46"/>
      <c r="D28" s="48">
        <v>44411</v>
      </c>
      <c r="E28" s="49">
        <v>22</v>
      </c>
      <c r="F28" s="49">
        <v>1</v>
      </c>
      <c r="G28" s="46"/>
      <c r="H28" s="46"/>
      <c r="J28" s="2">
        <v>44363</v>
      </c>
      <c r="K28" s="3">
        <v>1</v>
      </c>
      <c r="L28" s="4" t="s">
        <v>29</v>
      </c>
      <c r="M28" s="2">
        <v>44366</v>
      </c>
      <c r="N28" s="3">
        <v>1</v>
      </c>
      <c r="P28" s="6">
        <v>44366</v>
      </c>
      <c r="Q28" s="7">
        <v>2</v>
      </c>
      <c r="R28" s="8" t="s">
        <v>507</v>
      </c>
      <c r="S28" s="6">
        <v>44384</v>
      </c>
      <c r="T28" s="7">
        <v>2</v>
      </c>
      <c r="V28" s="6">
        <v>44374</v>
      </c>
      <c r="W28" s="7">
        <v>3</v>
      </c>
      <c r="X28" s="8" t="s">
        <v>782</v>
      </c>
      <c r="Y28" s="6">
        <v>44377</v>
      </c>
      <c r="Z28" s="7">
        <v>3</v>
      </c>
    </row>
    <row r="29" spans="1:26" x14ac:dyDescent="0.55000000000000004">
      <c r="A29" s="44">
        <v>44371</v>
      </c>
      <c r="B29" s="45">
        <v>4</v>
      </c>
      <c r="C29" s="46"/>
      <c r="D29" s="48">
        <v>44414</v>
      </c>
      <c r="E29" s="49">
        <v>25</v>
      </c>
      <c r="F29" s="49">
        <v>1</v>
      </c>
      <c r="G29" s="46"/>
      <c r="H29" s="46"/>
      <c r="J29" s="2">
        <v>44363</v>
      </c>
      <c r="K29" s="3">
        <v>1</v>
      </c>
      <c r="L29" s="4" t="s">
        <v>30</v>
      </c>
      <c r="M29" s="2">
        <v>44366</v>
      </c>
      <c r="N29" s="3">
        <v>1</v>
      </c>
      <c r="P29" s="6">
        <v>44366</v>
      </c>
      <c r="Q29" s="7">
        <v>2</v>
      </c>
      <c r="R29" s="8" t="s">
        <v>508</v>
      </c>
      <c r="S29" s="6">
        <v>44372</v>
      </c>
      <c r="T29" s="7">
        <v>2</v>
      </c>
      <c r="V29" s="6">
        <v>44374</v>
      </c>
      <c r="W29" s="7">
        <v>3</v>
      </c>
      <c r="X29" s="8" t="s">
        <v>783</v>
      </c>
      <c r="Y29" s="6">
        <v>44392</v>
      </c>
      <c r="Z29" s="7">
        <v>3</v>
      </c>
    </row>
    <row r="30" spans="1:26" x14ac:dyDescent="0.55000000000000004">
      <c r="A30" s="44">
        <v>44372</v>
      </c>
      <c r="B30" s="45">
        <v>56</v>
      </c>
      <c r="C30" s="46"/>
      <c r="D30" s="48">
        <v>44417</v>
      </c>
      <c r="E30" s="49">
        <v>13</v>
      </c>
      <c r="F30" s="49">
        <v>1</v>
      </c>
      <c r="G30" s="46"/>
      <c r="H30" s="46"/>
      <c r="J30" s="2">
        <v>44363</v>
      </c>
      <c r="K30" s="3">
        <v>1</v>
      </c>
      <c r="L30" s="4" t="s">
        <v>31</v>
      </c>
      <c r="M30" s="2">
        <v>44384</v>
      </c>
      <c r="N30" s="3">
        <v>1</v>
      </c>
      <c r="P30" s="6">
        <v>44366</v>
      </c>
      <c r="Q30" s="7">
        <v>2</v>
      </c>
      <c r="R30" s="8" t="s">
        <v>509</v>
      </c>
      <c r="S30" s="6">
        <v>44369</v>
      </c>
      <c r="T30" s="7">
        <v>2</v>
      </c>
      <c r="V30" s="6">
        <v>44377</v>
      </c>
      <c r="W30" s="7">
        <v>3</v>
      </c>
      <c r="X30" s="8" t="s">
        <v>784</v>
      </c>
      <c r="Y30" s="6">
        <v>44386</v>
      </c>
      <c r="Z30" s="7">
        <v>3</v>
      </c>
    </row>
    <row r="31" spans="1:26" x14ac:dyDescent="0.55000000000000004">
      <c r="A31" s="44">
        <v>44374</v>
      </c>
      <c r="B31" s="45">
        <v>3</v>
      </c>
      <c r="C31" s="46"/>
      <c r="D31" s="48">
        <v>44420</v>
      </c>
      <c r="E31" s="49">
        <v>7</v>
      </c>
      <c r="F31" s="49">
        <v>1</v>
      </c>
      <c r="G31" s="46"/>
      <c r="H31" s="46"/>
      <c r="J31" s="2">
        <v>44363</v>
      </c>
      <c r="K31" s="3">
        <v>1</v>
      </c>
      <c r="L31" s="4" t="s">
        <v>32</v>
      </c>
      <c r="M31" s="2">
        <v>44378</v>
      </c>
      <c r="N31" s="3">
        <v>1</v>
      </c>
      <c r="P31" s="6">
        <v>44366</v>
      </c>
      <c r="Q31" s="7">
        <v>2</v>
      </c>
      <c r="R31" s="8" t="s">
        <v>510</v>
      </c>
      <c r="S31" s="6">
        <v>44393</v>
      </c>
      <c r="T31" s="7">
        <v>2</v>
      </c>
      <c r="V31" s="6">
        <v>44377</v>
      </c>
      <c r="W31" s="7">
        <v>3</v>
      </c>
      <c r="X31" s="8" t="s">
        <v>785</v>
      </c>
      <c r="Y31" s="6">
        <v>44380</v>
      </c>
      <c r="Z31" s="7">
        <v>3</v>
      </c>
    </row>
    <row r="32" spans="1:26" x14ac:dyDescent="0.55000000000000004">
      <c r="A32" s="44">
        <v>44375</v>
      </c>
      <c r="B32" s="45">
        <v>71</v>
      </c>
      <c r="C32" s="46"/>
      <c r="D32" s="48">
        <v>44423</v>
      </c>
      <c r="E32" s="49">
        <v>2</v>
      </c>
      <c r="F32" s="49">
        <v>1</v>
      </c>
      <c r="G32" s="46"/>
      <c r="H32" s="46"/>
      <c r="J32" s="2">
        <v>44363</v>
      </c>
      <c r="K32" s="3">
        <v>1</v>
      </c>
      <c r="L32" s="4" t="s">
        <v>33</v>
      </c>
      <c r="M32" s="2">
        <v>44384</v>
      </c>
      <c r="N32" s="3">
        <v>1</v>
      </c>
      <c r="P32" s="6">
        <v>44369</v>
      </c>
      <c r="Q32" s="7">
        <v>2</v>
      </c>
      <c r="R32" s="8" t="s">
        <v>511</v>
      </c>
      <c r="S32" s="6">
        <v>44372</v>
      </c>
      <c r="T32" s="7">
        <v>2</v>
      </c>
      <c r="V32" s="6">
        <v>44377</v>
      </c>
      <c r="W32" s="7">
        <v>3</v>
      </c>
      <c r="X32" s="8" t="s">
        <v>786</v>
      </c>
      <c r="Y32" s="6">
        <v>44380</v>
      </c>
      <c r="Z32" s="7">
        <v>3</v>
      </c>
    </row>
    <row r="33" spans="1:26" x14ac:dyDescent="0.55000000000000004">
      <c r="A33" s="44">
        <v>44377</v>
      </c>
      <c r="B33" s="45">
        <v>5</v>
      </c>
      <c r="C33" s="46"/>
      <c r="D33" s="48">
        <v>44426</v>
      </c>
      <c r="E33" s="49">
        <v>4</v>
      </c>
      <c r="F33" s="49">
        <v>1</v>
      </c>
      <c r="G33" s="46"/>
      <c r="H33" s="46"/>
      <c r="J33" s="2">
        <v>44363</v>
      </c>
      <c r="K33" s="3">
        <v>1</v>
      </c>
      <c r="L33" s="4" t="s">
        <v>34</v>
      </c>
      <c r="M33" s="2">
        <v>44366</v>
      </c>
      <c r="N33" s="3">
        <v>1</v>
      </c>
      <c r="P33" s="6">
        <v>44369</v>
      </c>
      <c r="Q33" s="7">
        <v>2</v>
      </c>
      <c r="R33" s="8" t="s">
        <v>512</v>
      </c>
      <c r="S33" s="6">
        <v>44372</v>
      </c>
      <c r="T33" s="7">
        <v>2</v>
      </c>
      <c r="V33" s="6">
        <v>44377</v>
      </c>
      <c r="W33" s="7">
        <v>3</v>
      </c>
      <c r="X33" s="8" t="s">
        <v>787</v>
      </c>
      <c r="Y33" s="6">
        <v>44383</v>
      </c>
      <c r="Z33" s="7">
        <v>3</v>
      </c>
    </row>
    <row r="34" spans="1:26" x14ac:dyDescent="0.55000000000000004">
      <c r="A34" s="44">
        <v>44378</v>
      </c>
      <c r="B34" s="45">
        <v>78</v>
      </c>
      <c r="C34" s="46"/>
      <c r="D34" s="48">
        <v>44429</v>
      </c>
      <c r="E34" s="49">
        <v>4</v>
      </c>
      <c r="F34" s="49">
        <v>1</v>
      </c>
      <c r="G34" s="46"/>
      <c r="H34" s="46"/>
      <c r="J34" s="2">
        <v>44363</v>
      </c>
      <c r="K34" s="3">
        <v>1</v>
      </c>
      <c r="L34" s="4" t="s">
        <v>35</v>
      </c>
      <c r="M34" s="2">
        <v>44381</v>
      </c>
      <c r="N34" s="3">
        <v>1</v>
      </c>
      <c r="P34" s="6">
        <v>44369</v>
      </c>
      <c r="Q34" s="7">
        <v>2</v>
      </c>
      <c r="R34" s="8" t="s">
        <v>513</v>
      </c>
      <c r="S34" s="6">
        <v>44387</v>
      </c>
      <c r="T34" s="7">
        <v>2</v>
      </c>
      <c r="V34" s="6">
        <v>44377</v>
      </c>
      <c r="W34" s="7">
        <v>3</v>
      </c>
      <c r="X34" s="8" t="s">
        <v>788</v>
      </c>
      <c r="Y34" s="6">
        <v>44401</v>
      </c>
      <c r="Z34" s="7">
        <v>3</v>
      </c>
    </row>
    <row r="35" spans="1:26" x14ac:dyDescent="0.55000000000000004">
      <c r="A35" s="44">
        <v>44380</v>
      </c>
      <c r="B35" s="45">
        <v>12</v>
      </c>
      <c r="C35" s="46"/>
      <c r="D35" s="48">
        <v>44432</v>
      </c>
      <c r="E35" s="49">
        <v>1</v>
      </c>
      <c r="F35" s="49">
        <v>1</v>
      </c>
      <c r="G35" s="46"/>
      <c r="H35" s="46"/>
      <c r="J35" s="2">
        <v>44363</v>
      </c>
      <c r="K35" s="3">
        <v>1</v>
      </c>
      <c r="L35" s="4" t="s">
        <v>36</v>
      </c>
      <c r="M35" s="2">
        <v>44378</v>
      </c>
      <c r="N35" s="3">
        <v>1</v>
      </c>
      <c r="P35" s="6">
        <v>44369</v>
      </c>
      <c r="Q35" s="7">
        <v>2</v>
      </c>
      <c r="R35" s="8" t="s">
        <v>514</v>
      </c>
      <c r="S35" s="6">
        <v>44372</v>
      </c>
      <c r="T35" s="7">
        <v>2</v>
      </c>
      <c r="V35" s="6">
        <v>44377</v>
      </c>
      <c r="W35" s="7">
        <v>3</v>
      </c>
      <c r="X35" s="8" t="s">
        <v>789</v>
      </c>
      <c r="Y35" s="6">
        <v>44380</v>
      </c>
      <c r="Z35" s="7">
        <v>3</v>
      </c>
    </row>
    <row r="36" spans="1:26" x14ac:dyDescent="0.55000000000000004">
      <c r="A36" s="44">
        <v>44381</v>
      </c>
      <c r="B36" s="45">
        <v>64</v>
      </c>
      <c r="C36" s="46"/>
      <c r="D36" s="48">
        <v>44435</v>
      </c>
      <c r="E36" s="49">
        <v>2</v>
      </c>
      <c r="F36" s="49">
        <v>1</v>
      </c>
      <c r="G36" s="46"/>
      <c r="H36" s="46"/>
      <c r="J36" s="2">
        <v>44363</v>
      </c>
      <c r="K36" s="3">
        <v>1</v>
      </c>
      <c r="L36" s="4" t="s">
        <v>37</v>
      </c>
      <c r="M36" s="2">
        <v>44375</v>
      </c>
      <c r="N36" s="3">
        <v>1</v>
      </c>
      <c r="P36" s="6">
        <v>44369</v>
      </c>
      <c r="Q36" s="7">
        <v>2</v>
      </c>
      <c r="R36" s="8" t="s">
        <v>515</v>
      </c>
      <c r="S36" s="6">
        <v>44372</v>
      </c>
      <c r="T36" s="7">
        <v>2</v>
      </c>
      <c r="V36" s="6">
        <v>44377</v>
      </c>
      <c r="W36" s="7">
        <v>3</v>
      </c>
      <c r="X36" s="8" t="s">
        <v>790</v>
      </c>
      <c r="Y36" s="6">
        <v>44392</v>
      </c>
      <c r="Z36" s="7">
        <v>3</v>
      </c>
    </row>
    <row r="37" spans="1:26" x14ac:dyDescent="0.55000000000000004">
      <c r="A37" s="44">
        <v>44383</v>
      </c>
      <c r="B37" s="45">
        <v>17</v>
      </c>
      <c r="C37" s="46"/>
      <c r="D37" s="48">
        <v>44438</v>
      </c>
      <c r="E37" s="49">
        <v>1</v>
      </c>
      <c r="F37" s="49">
        <v>1</v>
      </c>
      <c r="G37" s="46"/>
      <c r="H37" s="46"/>
      <c r="J37" s="2">
        <v>44363</v>
      </c>
      <c r="K37" s="3">
        <v>1</v>
      </c>
      <c r="L37" s="4" t="s">
        <v>38</v>
      </c>
      <c r="M37" s="2">
        <v>44366</v>
      </c>
      <c r="N37" s="3">
        <v>1</v>
      </c>
      <c r="P37" s="6">
        <v>44369</v>
      </c>
      <c r="Q37" s="7">
        <v>2</v>
      </c>
      <c r="R37" s="8" t="s">
        <v>516</v>
      </c>
      <c r="S37" s="6">
        <v>44372</v>
      </c>
      <c r="T37" s="7">
        <v>2</v>
      </c>
      <c r="V37" s="6">
        <v>44377</v>
      </c>
      <c r="W37" s="7">
        <v>3</v>
      </c>
      <c r="X37" s="8" t="s">
        <v>791</v>
      </c>
      <c r="Y37" s="6">
        <v>44380</v>
      </c>
      <c r="Z37" s="7">
        <v>3</v>
      </c>
    </row>
    <row r="38" spans="1:26" x14ac:dyDescent="0.55000000000000004">
      <c r="A38" s="44">
        <v>44384</v>
      </c>
      <c r="B38" s="45">
        <v>116</v>
      </c>
      <c r="C38" s="46"/>
      <c r="D38" s="48">
        <v>44321</v>
      </c>
      <c r="E38" s="49">
        <v>1</v>
      </c>
      <c r="F38" s="49">
        <v>2</v>
      </c>
      <c r="G38" s="46"/>
      <c r="H38" s="46"/>
      <c r="J38" s="2">
        <v>44363</v>
      </c>
      <c r="K38" s="3">
        <v>1</v>
      </c>
      <c r="L38" s="4" t="s">
        <v>39</v>
      </c>
      <c r="M38" s="2">
        <v>44366</v>
      </c>
      <c r="N38" s="3">
        <v>1</v>
      </c>
      <c r="P38" s="6">
        <v>44369</v>
      </c>
      <c r="Q38" s="7">
        <v>2</v>
      </c>
      <c r="R38" s="8" t="s">
        <v>517</v>
      </c>
      <c r="S38" s="6">
        <v>44375</v>
      </c>
      <c r="T38" s="7">
        <v>2</v>
      </c>
      <c r="V38" s="6">
        <v>44377</v>
      </c>
      <c r="W38" s="7">
        <v>3</v>
      </c>
      <c r="X38" s="8" t="s">
        <v>792</v>
      </c>
      <c r="Y38" s="6">
        <v>44380</v>
      </c>
      <c r="Z38" s="7">
        <v>3</v>
      </c>
    </row>
    <row r="39" spans="1:26" x14ac:dyDescent="0.55000000000000004">
      <c r="A39" s="44">
        <v>44386</v>
      </c>
      <c r="B39" s="45">
        <v>18</v>
      </c>
      <c r="C39" s="46"/>
      <c r="D39" s="48">
        <v>44333</v>
      </c>
      <c r="E39" s="49">
        <v>1</v>
      </c>
      <c r="F39" s="49">
        <v>2</v>
      </c>
      <c r="G39" s="46"/>
      <c r="H39" s="46"/>
      <c r="J39" s="2">
        <v>44363</v>
      </c>
      <c r="K39" s="3">
        <v>1</v>
      </c>
      <c r="L39" s="4" t="s">
        <v>40</v>
      </c>
      <c r="M39" s="2">
        <v>44384</v>
      </c>
      <c r="N39" s="3">
        <v>1</v>
      </c>
      <c r="P39" s="6">
        <v>44372</v>
      </c>
      <c r="Q39" s="7">
        <v>2</v>
      </c>
      <c r="R39" s="8" t="s">
        <v>518</v>
      </c>
      <c r="S39" s="6">
        <v>44375</v>
      </c>
      <c r="T39" s="7">
        <v>2</v>
      </c>
      <c r="V39" s="6">
        <v>44377</v>
      </c>
      <c r="W39" s="7">
        <v>3</v>
      </c>
      <c r="X39" s="8" t="s">
        <v>793</v>
      </c>
      <c r="Y39" s="6">
        <v>44380</v>
      </c>
      <c r="Z39" s="7">
        <v>3</v>
      </c>
    </row>
    <row r="40" spans="1:26" x14ac:dyDescent="0.55000000000000004">
      <c r="A40" s="44">
        <v>44387</v>
      </c>
      <c r="B40" s="45">
        <v>111</v>
      </c>
      <c r="C40" s="46"/>
      <c r="D40" s="48">
        <v>44336</v>
      </c>
      <c r="E40" s="49">
        <v>1</v>
      </c>
      <c r="F40" s="49">
        <v>2</v>
      </c>
      <c r="G40" s="46"/>
      <c r="H40" s="46"/>
      <c r="J40" s="2">
        <v>44363</v>
      </c>
      <c r="K40" s="3">
        <v>1</v>
      </c>
      <c r="L40" s="4" t="s">
        <v>41</v>
      </c>
      <c r="M40" s="2">
        <v>44369</v>
      </c>
      <c r="N40" s="3">
        <v>1</v>
      </c>
      <c r="P40" s="6">
        <v>44372</v>
      </c>
      <c r="Q40" s="7">
        <v>2</v>
      </c>
      <c r="R40" s="8" t="s">
        <v>519</v>
      </c>
      <c r="S40" s="6">
        <v>44375</v>
      </c>
      <c r="T40" s="7">
        <v>2</v>
      </c>
      <c r="V40" s="6">
        <v>44377</v>
      </c>
      <c r="W40" s="7">
        <v>3</v>
      </c>
      <c r="X40" s="8" t="s">
        <v>794</v>
      </c>
      <c r="Y40" s="6">
        <v>44383</v>
      </c>
      <c r="Z40" s="7">
        <v>3</v>
      </c>
    </row>
    <row r="41" spans="1:26" x14ac:dyDescent="0.55000000000000004">
      <c r="A41" s="44">
        <v>44389</v>
      </c>
      <c r="B41" s="45">
        <v>18</v>
      </c>
      <c r="C41" s="46"/>
      <c r="D41" s="48">
        <v>44342</v>
      </c>
      <c r="E41" s="49">
        <v>1</v>
      </c>
      <c r="F41" s="49">
        <v>2</v>
      </c>
      <c r="G41" s="46"/>
      <c r="H41" s="46"/>
      <c r="J41" s="2">
        <v>44366</v>
      </c>
      <c r="K41" s="3">
        <v>1</v>
      </c>
      <c r="L41" s="4" t="s">
        <v>42</v>
      </c>
      <c r="M41" s="2">
        <v>44369</v>
      </c>
      <c r="N41" s="3">
        <v>1</v>
      </c>
      <c r="P41" s="6">
        <v>44372</v>
      </c>
      <c r="Q41" s="7">
        <v>2</v>
      </c>
      <c r="R41" s="8" t="s">
        <v>520</v>
      </c>
      <c r="S41" s="6">
        <v>44384</v>
      </c>
      <c r="T41" s="7">
        <v>2</v>
      </c>
      <c r="V41" s="6">
        <v>44377</v>
      </c>
      <c r="W41" s="7">
        <v>3</v>
      </c>
      <c r="X41" s="8" t="s">
        <v>795</v>
      </c>
      <c r="Y41" s="6">
        <v>44380</v>
      </c>
      <c r="Z41" s="7">
        <v>3</v>
      </c>
    </row>
    <row r="42" spans="1:26" x14ac:dyDescent="0.55000000000000004">
      <c r="A42" s="44">
        <v>44390</v>
      </c>
      <c r="B42" s="45">
        <v>90</v>
      </c>
      <c r="C42" s="46"/>
      <c r="D42" s="48">
        <v>44345</v>
      </c>
      <c r="E42" s="49">
        <v>1</v>
      </c>
      <c r="F42" s="49">
        <v>2</v>
      </c>
      <c r="G42" s="46"/>
      <c r="H42" s="46"/>
      <c r="J42" s="2">
        <v>44366</v>
      </c>
      <c r="K42" s="3">
        <v>1</v>
      </c>
      <c r="L42" s="4" t="s">
        <v>43</v>
      </c>
      <c r="M42" s="2">
        <v>44369</v>
      </c>
      <c r="N42" s="3">
        <v>1</v>
      </c>
      <c r="P42" s="6">
        <v>44372</v>
      </c>
      <c r="Q42" s="7">
        <v>2</v>
      </c>
      <c r="R42" s="8" t="s">
        <v>521</v>
      </c>
      <c r="S42" s="6">
        <v>44393</v>
      </c>
      <c r="T42" s="7">
        <v>2</v>
      </c>
      <c r="V42" s="6">
        <v>44380</v>
      </c>
      <c r="W42" s="7">
        <v>3</v>
      </c>
      <c r="X42" s="8" t="s">
        <v>796</v>
      </c>
      <c r="Y42" s="6">
        <v>44386</v>
      </c>
      <c r="Z42" s="7">
        <v>3</v>
      </c>
    </row>
    <row r="43" spans="1:26" x14ac:dyDescent="0.55000000000000004">
      <c r="A43" s="44">
        <v>44392</v>
      </c>
      <c r="B43" s="45">
        <v>8</v>
      </c>
      <c r="C43" s="46"/>
      <c r="D43" s="48">
        <v>44348</v>
      </c>
      <c r="E43" s="49">
        <v>4</v>
      </c>
      <c r="F43" s="49">
        <v>2</v>
      </c>
      <c r="G43" s="46"/>
      <c r="H43" s="46"/>
      <c r="J43" s="2">
        <v>44366</v>
      </c>
      <c r="K43" s="3">
        <v>1</v>
      </c>
      <c r="L43" s="4" t="s">
        <v>44</v>
      </c>
      <c r="M43" s="2">
        <v>44369</v>
      </c>
      <c r="N43" s="3">
        <v>1</v>
      </c>
      <c r="P43" s="6">
        <v>44372</v>
      </c>
      <c r="Q43" s="7">
        <v>2</v>
      </c>
      <c r="R43" s="8" t="s">
        <v>522</v>
      </c>
      <c r="S43" s="6">
        <v>44375</v>
      </c>
      <c r="T43" s="7">
        <v>2</v>
      </c>
      <c r="V43" s="6">
        <v>44380</v>
      </c>
      <c r="W43" s="7">
        <v>3</v>
      </c>
      <c r="X43" s="8" t="s">
        <v>797</v>
      </c>
      <c r="Y43" s="6">
        <v>44383</v>
      </c>
      <c r="Z43" s="7">
        <v>3</v>
      </c>
    </row>
    <row r="44" spans="1:26" x14ac:dyDescent="0.55000000000000004">
      <c r="A44" s="44">
        <v>44393</v>
      </c>
      <c r="B44" s="45">
        <v>110</v>
      </c>
      <c r="C44" s="46"/>
      <c r="D44" s="48">
        <v>44351</v>
      </c>
      <c r="E44" s="49">
        <v>5</v>
      </c>
      <c r="F44" s="49">
        <v>2</v>
      </c>
      <c r="G44" s="46"/>
      <c r="H44" s="46"/>
      <c r="J44" s="2">
        <v>44366</v>
      </c>
      <c r="K44" s="3">
        <v>1</v>
      </c>
      <c r="L44" s="4" t="s">
        <v>45</v>
      </c>
      <c r="M44" s="2">
        <v>44375</v>
      </c>
      <c r="N44" s="3">
        <v>1</v>
      </c>
      <c r="P44" s="6">
        <v>44372</v>
      </c>
      <c r="Q44" s="7">
        <v>2</v>
      </c>
      <c r="R44" s="8" t="s">
        <v>523</v>
      </c>
      <c r="S44" s="6">
        <v>44384</v>
      </c>
      <c r="T44" s="7">
        <v>2</v>
      </c>
      <c r="V44" s="6">
        <v>44380</v>
      </c>
      <c r="W44" s="7">
        <v>3</v>
      </c>
      <c r="X44" s="8" t="s">
        <v>798</v>
      </c>
      <c r="Y44" s="6">
        <v>44383</v>
      </c>
      <c r="Z44" s="7">
        <v>3</v>
      </c>
    </row>
    <row r="45" spans="1:26" x14ac:dyDescent="0.55000000000000004">
      <c r="A45" s="44">
        <v>44394</v>
      </c>
      <c r="B45" s="45">
        <v>1</v>
      </c>
      <c r="C45" s="46"/>
      <c r="D45" s="48">
        <v>44354</v>
      </c>
      <c r="E45" s="49">
        <v>4</v>
      </c>
      <c r="F45" s="49">
        <v>2</v>
      </c>
      <c r="G45" s="46"/>
      <c r="H45" s="46"/>
      <c r="J45" s="2">
        <v>44366</v>
      </c>
      <c r="K45" s="3">
        <v>1</v>
      </c>
      <c r="L45" s="4" t="s">
        <v>46</v>
      </c>
      <c r="M45" s="2">
        <v>44369</v>
      </c>
      <c r="N45" s="3">
        <v>1</v>
      </c>
      <c r="P45" s="6">
        <v>44372</v>
      </c>
      <c r="Q45" s="7">
        <v>2</v>
      </c>
      <c r="R45" s="8" t="s">
        <v>524</v>
      </c>
      <c r="S45" s="6">
        <v>44384</v>
      </c>
      <c r="T45" s="7">
        <v>2</v>
      </c>
      <c r="V45" s="6">
        <v>44380</v>
      </c>
      <c r="W45" s="7">
        <v>3</v>
      </c>
      <c r="X45" s="8" t="s">
        <v>799</v>
      </c>
      <c r="Y45" s="6">
        <v>44383</v>
      </c>
      <c r="Z45" s="7">
        <v>3</v>
      </c>
    </row>
    <row r="46" spans="1:26" x14ac:dyDescent="0.55000000000000004">
      <c r="A46" s="44">
        <v>44395</v>
      </c>
      <c r="B46" s="45">
        <v>10</v>
      </c>
      <c r="C46" s="46"/>
      <c r="D46" s="48">
        <v>44357</v>
      </c>
      <c r="E46" s="49">
        <v>10</v>
      </c>
      <c r="F46" s="49">
        <v>2</v>
      </c>
      <c r="G46" s="46"/>
      <c r="H46" s="46"/>
      <c r="J46" s="2">
        <v>44366</v>
      </c>
      <c r="K46" s="3">
        <v>1</v>
      </c>
      <c r="L46" s="4" t="s">
        <v>47</v>
      </c>
      <c r="M46" s="2">
        <v>44393</v>
      </c>
      <c r="N46" s="3">
        <v>1</v>
      </c>
      <c r="P46" s="6">
        <v>44372</v>
      </c>
      <c r="Q46" s="7">
        <v>2</v>
      </c>
      <c r="R46" s="8" t="s">
        <v>525</v>
      </c>
      <c r="S46" s="6">
        <v>44378</v>
      </c>
      <c r="T46" s="7">
        <v>2</v>
      </c>
      <c r="V46" s="6">
        <v>44380</v>
      </c>
      <c r="W46" s="7">
        <v>3</v>
      </c>
      <c r="X46" s="8" t="s">
        <v>800</v>
      </c>
      <c r="Y46" s="6">
        <v>44383</v>
      </c>
      <c r="Z46" s="7">
        <v>3</v>
      </c>
    </row>
    <row r="47" spans="1:26" x14ac:dyDescent="0.55000000000000004">
      <c r="A47" s="44">
        <v>44396</v>
      </c>
      <c r="B47" s="45">
        <v>113</v>
      </c>
      <c r="C47" s="46"/>
      <c r="D47" s="48">
        <v>44360</v>
      </c>
      <c r="E47" s="49">
        <v>6</v>
      </c>
      <c r="F47" s="49">
        <v>2</v>
      </c>
      <c r="G47" s="46"/>
      <c r="H47" s="46"/>
      <c r="J47" s="2">
        <v>44366</v>
      </c>
      <c r="K47" s="3">
        <v>1</v>
      </c>
      <c r="L47" s="4" t="s">
        <v>48</v>
      </c>
      <c r="M47" s="2">
        <v>44372</v>
      </c>
      <c r="N47" s="3">
        <v>1</v>
      </c>
      <c r="P47" s="6">
        <v>44375</v>
      </c>
      <c r="Q47" s="7">
        <v>2</v>
      </c>
      <c r="R47" s="8" t="s">
        <v>526</v>
      </c>
      <c r="S47" s="6">
        <v>44378</v>
      </c>
      <c r="T47" s="7">
        <v>2</v>
      </c>
      <c r="V47" s="6">
        <v>44380</v>
      </c>
      <c r="W47" s="7">
        <v>3</v>
      </c>
      <c r="X47" s="8" t="s">
        <v>801</v>
      </c>
      <c r="Y47" s="6">
        <v>44392</v>
      </c>
      <c r="Z47" s="7">
        <v>3</v>
      </c>
    </row>
    <row r="48" spans="1:26" x14ac:dyDescent="0.55000000000000004">
      <c r="A48" s="44">
        <v>44398</v>
      </c>
      <c r="B48" s="45">
        <v>17</v>
      </c>
      <c r="C48" s="46"/>
      <c r="D48" s="48">
        <v>44363</v>
      </c>
      <c r="E48" s="49">
        <v>16</v>
      </c>
      <c r="F48" s="49">
        <v>2</v>
      </c>
      <c r="G48" s="46"/>
      <c r="H48" s="46"/>
      <c r="J48" s="2">
        <v>44366</v>
      </c>
      <c r="K48" s="3">
        <v>1</v>
      </c>
      <c r="L48" s="4" t="s">
        <v>49</v>
      </c>
      <c r="M48" s="2">
        <v>44369</v>
      </c>
      <c r="N48" s="3">
        <v>1</v>
      </c>
      <c r="P48" s="6">
        <v>44375</v>
      </c>
      <c r="Q48" s="7">
        <v>2</v>
      </c>
      <c r="R48" s="8" t="s">
        <v>527</v>
      </c>
      <c r="S48" s="6">
        <v>44378</v>
      </c>
      <c r="T48" s="7">
        <v>2</v>
      </c>
      <c r="V48" s="6">
        <v>44380</v>
      </c>
      <c r="W48" s="7">
        <v>3</v>
      </c>
      <c r="X48" s="8" t="s">
        <v>802</v>
      </c>
      <c r="Y48" s="6">
        <v>44386</v>
      </c>
      <c r="Z48" s="7">
        <v>3</v>
      </c>
    </row>
    <row r="49" spans="1:26" x14ac:dyDescent="0.55000000000000004">
      <c r="A49" s="44">
        <v>44399</v>
      </c>
      <c r="B49" s="45">
        <v>87</v>
      </c>
      <c r="C49" s="46"/>
      <c r="D49" s="48">
        <v>44366</v>
      </c>
      <c r="E49" s="49">
        <v>10</v>
      </c>
      <c r="F49" s="49">
        <v>2</v>
      </c>
      <c r="G49" s="46"/>
      <c r="H49" s="46"/>
      <c r="J49" s="2">
        <v>44366</v>
      </c>
      <c r="K49" s="3">
        <v>1</v>
      </c>
      <c r="L49" s="4" t="s">
        <v>50</v>
      </c>
      <c r="M49" s="2">
        <v>44369</v>
      </c>
      <c r="N49" s="3">
        <v>1</v>
      </c>
      <c r="P49" s="6">
        <v>44375</v>
      </c>
      <c r="Q49" s="7">
        <v>2</v>
      </c>
      <c r="R49" s="8" t="s">
        <v>528</v>
      </c>
      <c r="S49" s="6">
        <v>44378</v>
      </c>
      <c r="T49" s="7">
        <v>2</v>
      </c>
      <c r="V49" s="6">
        <v>44380</v>
      </c>
      <c r="W49" s="7">
        <v>3</v>
      </c>
      <c r="X49" s="8" t="s">
        <v>803</v>
      </c>
      <c r="Y49" s="6">
        <v>44383</v>
      </c>
      <c r="Z49" s="7">
        <v>3</v>
      </c>
    </row>
    <row r="50" spans="1:26" x14ac:dyDescent="0.55000000000000004">
      <c r="A50" s="44">
        <v>44401</v>
      </c>
      <c r="B50" s="45">
        <v>14</v>
      </c>
      <c r="C50" s="46"/>
      <c r="D50" s="48">
        <v>44369</v>
      </c>
      <c r="E50" s="49">
        <v>15</v>
      </c>
      <c r="F50" s="49">
        <v>2</v>
      </c>
      <c r="G50" s="46"/>
      <c r="H50" s="46"/>
      <c r="J50" s="2">
        <v>44366</v>
      </c>
      <c r="K50" s="3">
        <v>1</v>
      </c>
      <c r="L50" s="4" t="s">
        <v>51</v>
      </c>
      <c r="M50" s="2">
        <v>44372</v>
      </c>
      <c r="N50" s="3">
        <v>1</v>
      </c>
      <c r="P50" s="6">
        <v>44375</v>
      </c>
      <c r="Q50" s="7">
        <v>2</v>
      </c>
      <c r="R50" s="8" t="s">
        <v>529</v>
      </c>
      <c r="S50" s="6">
        <v>44381</v>
      </c>
      <c r="T50" s="7">
        <v>2</v>
      </c>
      <c r="V50" s="6">
        <v>44380</v>
      </c>
      <c r="W50" s="7">
        <v>3</v>
      </c>
      <c r="X50" s="8" t="s">
        <v>804</v>
      </c>
      <c r="Y50" s="6">
        <v>44383</v>
      </c>
      <c r="Z50" s="7">
        <v>3</v>
      </c>
    </row>
    <row r="51" spans="1:26" x14ac:dyDescent="0.55000000000000004">
      <c r="A51" s="44">
        <v>44402</v>
      </c>
      <c r="B51" s="45">
        <v>78</v>
      </c>
      <c r="C51" s="46"/>
      <c r="D51" s="48">
        <v>44372</v>
      </c>
      <c r="E51" s="49">
        <v>24</v>
      </c>
      <c r="F51" s="49">
        <v>2</v>
      </c>
      <c r="G51" s="46"/>
      <c r="H51" s="46"/>
      <c r="J51" s="2">
        <v>44366</v>
      </c>
      <c r="K51" s="3">
        <v>1</v>
      </c>
      <c r="L51" s="4" t="s">
        <v>52</v>
      </c>
      <c r="M51" s="2">
        <v>44387</v>
      </c>
      <c r="N51" s="3">
        <v>1</v>
      </c>
      <c r="P51" s="6">
        <v>44375</v>
      </c>
      <c r="Q51" s="7">
        <v>2</v>
      </c>
      <c r="R51" s="8" t="s">
        <v>530</v>
      </c>
      <c r="S51" s="6">
        <v>44390</v>
      </c>
      <c r="T51" s="7">
        <v>2</v>
      </c>
      <c r="V51" s="6">
        <v>44380</v>
      </c>
      <c r="W51" s="7">
        <v>3</v>
      </c>
      <c r="X51" s="8" t="s">
        <v>805</v>
      </c>
      <c r="Y51" s="6">
        <v>44386</v>
      </c>
      <c r="Z51" s="7">
        <v>3</v>
      </c>
    </row>
    <row r="52" spans="1:26" x14ac:dyDescent="0.55000000000000004">
      <c r="A52" s="44">
        <v>44403</v>
      </c>
      <c r="B52" s="45">
        <v>1</v>
      </c>
      <c r="C52" s="46"/>
      <c r="D52" s="48">
        <v>44375</v>
      </c>
      <c r="E52" s="49">
        <v>25</v>
      </c>
      <c r="F52" s="49">
        <v>2</v>
      </c>
      <c r="G52" s="46"/>
      <c r="H52" s="46"/>
      <c r="J52" s="2">
        <v>44366</v>
      </c>
      <c r="K52" s="3">
        <v>1</v>
      </c>
      <c r="L52" s="4" t="s">
        <v>53</v>
      </c>
      <c r="M52" s="2">
        <v>44384</v>
      </c>
      <c r="N52" s="3">
        <v>1</v>
      </c>
      <c r="P52" s="6">
        <v>44375</v>
      </c>
      <c r="Q52" s="7">
        <v>2</v>
      </c>
      <c r="R52" s="8" t="s">
        <v>531</v>
      </c>
      <c r="S52" s="6">
        <v>44393</v>
      </c>
      <c r="T52" s="7">
        <v>2</v>
      </c>
      <c r="V52" s="6">
        <v>44383</v>
      </c>
      <c r="W52" s="7">
        <v>3</v>
      </c>
      <c r="X52" s="8" t="s">
        <v>806</v>
      </c>
      <c r="Y52" s="6">
        <v>44386</v>
      </c>
      <c r="Z52" s="7">
        <v>3</v>
      </c>
    </row>
    <row r="53" spans="1:26" x14ac:dyDescent="0.55000000000000004">
      <c r="A53" s="44">
        <v>44404</v>
      </c>
      <c r="B53" s="45">
        <v>3</v>
      </c>
      <c r="C53" s="46"/>
      <c r="D53" s="48">
        <v>44378</v>
      </c>
      <c r="E53" s="49">
        <v>35</v>
      </c>
      <c r="F53" s="49">
        <v>2</v>
      </c>
      <c r="G53" s="46"/>
      <c r="H53" s="46"/>
      <c r="J53" s="2">
        <v>44369</v>
      </c>
      <c r="K53" s="3">
        <v>1</v>
      </c>
      <c r="L53" s="4" t="s">
        <v>54</v>
      </c>
      <c r="M53" s="2">
        <v>44387</v>
      </c>
      <c r="N53" s="3">
        <v>1</v>
      </c>
      <c r="P53" s="6">
        <v>44375</v>
      </c>
      <c r="Q53" s="7">
        <v>2</v>
      </c>
      <c r="R53" s="8" t="s">
        <v>532</v>
      </c>
      <c r="S53" s="6">
        <v>44378</v>
      </c>
      <c r="T53" s="7">
        <v>2</v>
      </c>
      <c r="V53" s="6">
        <v>44383</v>
      </c>
      <c r="W53" s="7">
        <v>3</v>
      </c>
      <c r="X53" s="8" t="s">
        <v>807</v>
      </c>
      <c r="Y53" s="6">
        <v>44386</v>
      </c>
      <c r="Z53" s="7">
        <v>3</v>
      </c>
    </row>
    <row r="54" spans="1:26" x14ac:dyDescent="0.55000000000000004">
      <c r="A54" s="44">
        <v>44405</v>
      </c>
      <c r="B54" s="45">
        <v>74</v>
      </c>
      <c r="C54" s="46"/>
      <c r="D54" s="48">
        <v>44381</v>
      </c>
      <c r="E54" s="49">
        <v>27</v>
      </c>
      <c r="F54" s="49">
        <v>2</v>
      </c>
      <c r="G54" s="46"/>
      <c r="H54" s="46"/>
      <c r="J54" s="2">
        <v>44369</v>
      </c>
      <c r="K54" s="3">
        <v>1</v>
      </c>
      <c r="L54" s="4" t="s">
        <v>55</v>
      </c>
      <c r="M54" s="2">
        <v>44372</v>
      </c>
      <c r="N54" s="3">
        <v>1</v>
      </c>
      <c r="P54" s="6">
        <v>44375</v>
      </c>
      <c r="Q54" s="7">
        <v>2</v>
      </c>
      <c r="R54" s="8" t="s">
        <v>533</v>
      </c>
      <c r="S54" s="6">
        <v>44378</v>
      </c>
      <c r="T54" s="7">
        <v>2</v>
      </c>
      <c r="V54" s="6">
        <v>44383</v>
      </c>
      <c r="W54" s="7">
        <v>3</v>
      </c>
      <c r="X54" s="8" t="s">
        <v>808</v>
      </c>
      <c r="Y54" s="6">
        <v>44386</v>
      </c>
      <c r="Z54" s="7">
        <v>3</v>
      </c>
    </row>
    <row r="55" spans="1:26" x14ac:dyDescent="0.55000000000000004">
      <c r="A55" s="44">
        <v>44407</v>
      </c>
      <c r="B55" s="45">
        <v>3</v>
      </c>
      <c r="C55" s="46"/>
      <c r="D55" s="48">
        <v>44384</v>
      </c>
      <c r="E55" s="49">
        <v>36</v>
      </c>
      <c r="F55" s="49">
        <v>2</v>
      </c>
      <c r="G55" s="46"/>
      <c r="H55" s="46"/>
      <c r="J55" s="2">
        <v>44369</v>
      </c>
      <c r="K55" s="3">
        <v>1</v>
      </c>
      <c r="L55" s="4" t="s">
        <v>56</v>
      </c>
      <c r="M55" s="2">
        <v>44375</v>
      </c>
      <c r="N55" s="3">
        <v>1</v>
      </c>
      <c r="P55" s="6">
        <v>44375</v>
      </c>
      <c r="Q55" s="7">
        <v>2</v>
      </c>
      <c r="R55" s="8" t="s">
        <v>534</v>
      </c>
      <c r="S55" s="6">
        <v>44378</v>
      </c>
      <c r="T55" s="7">
        <v>2</v>
      </c>
      <c r="V55" s="6">
        <v>44383</v>
      </c>
      <c r="W55" s="7">
        <v>3</v>
      </c>
      <c r="X55" s="8" t="s">
        <v>809</v>
      </c>
      <c r="Y55" s="6">
        <v>44386</v>
      </c>
      <c r="Z55" s="7">
        <v>3</v>
      </c>
    </row>
    <row r="56" spans="1:26" x14ac:dyDescent="0.55000000000000004">
      <c r="A56" s="44">
        <v>44408</v>
      </c>
      <c r="B56" s="45">
        <v>58</v>
      </c>
      <c r="C56" s="46"/>
      <c r="D56" s="48">
        <v>44387</v>
      </c>
      <c r="E56" s="49">
        <v>47</v>
      </c>
      <c r="F56" s="49">
        <v>2</v>
      </c>
      <c r="G56" s="46"/>
      <c r="H56" s="46"/>
      <c r="J56" s="2">
        <v>44369</v>
      </c>
      <c r="K56" s="3">
        <v>1</v>
      </c>
      <c r="L56" s="4" t="s">
        <v>57</v>
      </c>
      <c r="M56" s="2">
        <v>44372</v>
      </c>
      <c r="N56" s="3">
        <v>1</v>
      </c>
      <c r="P56" s="6">
        <v>44375</v>
      </c>
      <c r="Q56" s="7">
        <v>2</v>
      </c>
      <c r="R56" s="8" t="s">
        <v>535</v>
      </c>
      <c r="S56" s="6">
        <v>44378</v>
      </c>
      <c r="T56" s="7">
        <v>2</v>
      </c>
      <c r="V56" s="6">
        <v>44383</v>
      </c>
      <c r="W56" s="7">
        <v>3</v>
      </c>
      <c r="X56" s="8" t="s">
        <v>810</v>
      </c>
      <c r="Y56" s="6">
        <v>44386</v>
      </c>
      <c r="Z56" s="7">
        <v>3</v>
      </c>
    </row>
    <row r="57" spans="1:26" x14ac:dyDescent="0.55000000000000004">
      <c r="A57" s="44">
        <v>44410</v>
      </c>
      <c r="B57" s="45">
        <v>7</v>
      </c>
      <c r="C57" s="46"/>
      <c r="D57" s="48">
        <v>44390</v>
      </c>
      <c r="E57" s="49">
        <v>29</v>
      </c>
      <c r="F57" s="49">
        <v>2</v>
      </c>
      <c r="G57" s="46"/>
      <c r="H57" s="46"/>
      <c r="J57" s="2">
        <v>44369</v>
      </c>
      <c r="K57" s="3">
        <v>1</v>
      </c>
      <c r="L57" s="4" t="s">
        <v>58</v>
      </c>
      <c r="M57" s="2">
        <v>44372</v>
      </c>
      <c r="N57" s="3">
        <v>1</v>
      </c>
      <c r="P57" s="6">
        <v>44375</v>
      </c>
      <c r="Q57" s="7">
        <v>2</v>
      </c>
      <c r="R57" s="8" t="s">
        <v>536</v>
      </c>
      <c r="S57" s="6">
        <v>44378</v>
      </c>
      <c r="T57" s="7">
        <v>2</v>
      </c>
      <c r="V57" s="6">
        <v>44383</v>
      </c>
      <c r="W57" s="7">
        <v>3</v>
      </c>
      <c r="X57" s="8" t="s">
        <v>811</v>
      </c>
      <c r="Y57" s="6">
        <v>44386</v>
      </c>
      <c r="Z57" s="7">
        <v>3</v>
      </c>
    </row>
    <row r="58" spans="1:26" x14ac:dyDescent="0.55000000000000004">
      <c r="A58" s="44">
        <v>44411</v>
      </c>
      <c r="B58" s="45">
        <v>35</v>
      </c>
      <c r="C58" s="46"/>
      <c r="D58" s="48">
        <v>44393</v>
      </c>
      <c r="E58" s="49">
        <v>32</v>
      </c>
      <c r="F58" s="49">
        <v>2</v>
      </c>
      <c r="G58" s="46"/>
      <c r="H58" s="46"/>
      <c r="J58" s="2">
        <v>44369</v>
      </c>
      <c r="K58" s="3">
        <v>1</v>
      </c>
      <c r="L58" s="4" t="s">
        <v>59</v>
      </c>
      <c r="M58" s="2">
        <v>44375</v>
      </c>
      <c r="N58" s="3">
        <v>1</v>
      </c>
      <c r="P58" s="6">
        <v>44375</v>
      </c>
      <c r="Q58" s="7">
        <v>2</v>
      </c>
      <c r="R58" s="8" t="s">
        <v>537</v>
      </c>
      <c r="S58" s="6">
        <v>44384</v>
      </c>
      <c r="T58" s="7">
        <v>2</v>
      </c>
      <c r="V58" s="6">
        <v>44383</v>
      </c>
      <c r="W58" s="7">
        <v>3</v>
      </c>
      <c r="X58" s="8" t="s">
        <v>812</v>
      </c>
      <c r="Y58" s="6">
        <v>44386</v>
      </c>
      <c r="Z58" s="7">
        <v>3</v>
      </c>
    </row>
    <row r="59" spans="1:26" x14ac:dyDescent="0.55000000000000004">
      <c r="A59" s="44">
        <v>44412</v>
      </c>
      <c r="B59" s="45">
        <v>1</v>
      </c>
      <c r="C59" s="46"/>
      <c r="D59" s="48">
        <v>44396</v>
      </c>
      <c r="E59" s="49">
        <v>34</v>
      </c>
      <c r="F59" s="49">
        <v>2</v>
      </c>
      <c r="G59" s="46"/>
      <c r="H59" s="46"/>
      <c r="J59" s="2">
        <v>44369</v>
      </c>
      <c r="K59" s="3">
        <v>1</v>
      </c>
      <c r="L59" s="4" t="s">
        <v>60</v>
      </c>
      <c r="M59" s="2">
        <v>44372</v>
      </c>
      <c r="N59" s="3">
        <v>1</v>
      </c>
      <c r="P59" s="6">
        <v>44378</v>
      </c>
      <c r="Q59" s="7">
        <v>2</v>
      </c>
      <c r="R59" s="8" t="s">
        <v>538</v>
      </c>
      <c r="S59" s="6">
        <v>44381</v>
      </c>
      <c r="T59" s="7">
        <v>2</v>
      </c>
      <c r="V59" s="6">
        <v>44383</v>
      </c>
      <c r="W59" s="7">
        <v>3</v>
      </c>
      <c r="X59" s="8" t="s">
        <v>813</v>
      </c>
      <c r="Y59" s="6">
        <v>44389</v>
      </c>
      <c r="Z59" s="7">
        <v>3</v>
      </c>
    </row>
    <row r="60" spans="1:26" x14ac:dyDescent="0.55000000000000004">
      <c r="A60" s="44">
        <v>44413</v>
      </c>
      <c r="B60" s="45">
        <v>1</v>
      </c>
      <c r="C60" s="46"/>
      <c r="D60" s="48">
        <v>44399</v>
      </c>
      <c r="E60" s="49">
        <v>30</v>
      </c>
      <c r="F60" s="49">
        <v>2</v>
      </c>
      <c r="G60" s="46"/>
      <c r="H60" s="46"/>
      <c r="J60" s="2">
        <v>44369</v>
      </c>
      <c r="K60" s="3">
        <v>1</v>
      </c>
      <c r="L60" s="4" t="s">
        <v>61</v>
      </c>
      <c r="M60" s="2">
        <v>44381</v>
      </c>
      <c r="N60" s="3">
        <v>1</v>
      </c>
      <c r="P60" s="6">
        <v>44378</v>
      </c>
      <c r="Q60" s="7">
        <v>2</v>
      </c>
      <c r="R60" s="8" t="s">
        <v>539</v>
      </c>
      <c r="S60" s="6">
        <v>44381</v>
      </c>
      <c r="T60" s="7">
        <v>2</v>
      </c>
      <c r="V60" s="6">
        <v>44383</v>
      </c>
      <c r="W60" s="7">
        <v>3</v>
      </c>
      <c r="X60" s="8" t="s">
        <v>814</v>
      </c>
      <c r="Y60" s="6">
        <v>44386</v>
      </c>
      <c r="Z60" s="7">
        <v>3</v>
      </c>
    </row>
    <row r="61" spans="1:26" x14ac:dyDescent="0.55000000000000004">
      <c r="A61" s="44">
        <v>44414</v>
      </c>
      <c r="B61" s="45">
        <v>33</v>
      </c>
      <c r="C61" s="46"/>
      <c r="D61" s="48">
        <v>44402</v>
      </c>
      <c r="E61" s="49">
        <v>26</v>
      </c>
      <c r="F61" s="49">
        <v>2</v>
      </c>
      <c r="G61" s="46"/>
      <c r="H61" s="46"/>
      <c r="J61" s="2">
        <v>44369</v>
      </c>
      <c r="K61" s="3">
        <v>1</v>
      </c>
      <c r="L61" s="4" t="s">
        <v>62</v>
      </c>
      <c r="M61" s="2">
        <v>44372</v>
      </c>
      <c r="N61" s="3">
        <v>1</v>
      </c>
      <c r="P61" s="6">
        <v>44378</v>
      </c>
      <c r="Q61" s="7">
        <v>2</v>
      </c>
      <c r="R61" s="8" t="s">
        <v>540</v>
      </c>
      <c r="S61" s="6">
        <v>44384</v>
      </c>
      <c r="T61" s="7">
        <v>2</v>
      </c>
      <c r="V61" s="6">
        <v>44383</v>
      </c>
      <c r="W61" s="7">
        <v>3</v>
      </c>
      <c r="X61" s="8" t="s">
        <v>815</v>
      </c>
      <c r="Y61" s="6">
        <v>44386</v>
      </c>
      <c r="Z61" s="7">
        <v>3</v>
      </c>
    </row>
    <row r="62" spans="1:26" x14ac:dyDescent="0.55000000000000004">
      <c r="A62" s="44">
        <v>44416</v>
      </c>
      <c r="B62" s="45">
        <v>5</v>
      </c>
      <c r="C62" s="46"/>
      <c r="D62" s="48">
        <v>44405</v>
      </c>
      <c r="E62" s="49">
        <v>23</v>
      </c>
      <c r="F62" s="49">
        <v>2</v>
      </c>
      <c r="G62" s="46"/>
      <c r="H62" s="46"/>
      <c r="J62" s="2">
        <v>44369</v>
      </c>
      <c r="K62" s="3">
        <v>1</v>
      </c>
      <c r="L62" s="4" t="s">
        <v>63</v>
      </c>
      <c r="M62" s="2">
        <v>44372</v>
      </c>
      <c r="N62" s="3">
        <v>1</v>
      </c>
      <c r="P62" s="6">
        <v>44378</v>
      </c>
      <c r="Q62" s="7">
        <v>2</v>
      </c>
      <c r="R62" s="8" t="s">
        <v>541</v>
      </c>
      <c r="S62" s="6">
        <v>44381</v>
      </c>
      <c r="T62" s="7">
        <v>2</v>
      </c>
      <c r="V62" s="6">
        <v>44383</v>
      </c>
      <c r="W62" s="7">
        <v>3</v>
      </c>
      <c r="X62" s="8" t="s">
        <v>816</v>
      </c>
      <c r="Y62" s="6">
        <v>44392</v>
      </c>
      <c r="Z62" s="7">
        <v>3</v>
      </c>
    </row>
    <row r="63" spans="1:26" x14ac:dyDescent="0.55000000000000004">
      <c r="A63" s="44">
        <v>44417</v>
      </c>
      <c r="B63" s="45">
        <v>16</v>
      </c>
      <c r="C63" s="46"/>
      <c r="D63" s="48">
        <v>44408</v>
      </c>
      <c r="E63" s="49">
        <v>11</v>
      </c>
      <c r="F63" s="49">
        <v>2</v>
      </c>
      <c r="G63" s="46"/>
      <c r="H63" s="46"/>
      <c r="J63" s="2">
        <v>44369</v>
      </c>
      <c r="K63" s="3">
        <v>1</v>
      </c>
      <c r="L63" s="4" t="s">
        <v>64</v>
      </c>
      <c r="M63" s="2">
        <v>44372</v>
      </c>
      <c r="N63" s="3">
        <v>1</v>
      </c>
      <c r="P63" s="6">
        <v>44378</v>
      </c>
      <c r="Q63" s="7">
        <v>2</v>
      </c>
      <c r="R63" s="8" t="s">
        <v>542</v>
      </c>
      <c r="S63" s="6">
        <v>44384</v>
      </c>
      <c r="T63" s="7">
        <v>2</v>
      </c>
      <c r="V63" s="6">
        <v>44383</v>
      </c>
      <c r="W63" s="7">
        <v>3</v>
      </c>
      <c r="X63" s="8" t="s">
        <v>817</v>
      </c>
      <c r="Y63" s="6">
        <v>44386</v>
      </c>
      <c r="Z63" s="7">
        <v>3</v>
      </c>
    </row>
    <row r="64" spans="1:26" x14ac:dyDescent="0.55000000000000004">
      <c r="A64" s="44">
        <v>44419</v>
      </c>
      <c r="B64" s="45">
        <v>1</v>
      </c>
      <c r="C64" s="46"/>
      <c r="D64" s="48">
        <v>44411</v>
      </c>
      <c r="E64" s="49">
        <v>13</v>
      </c>
      <c r="F64" s="49">
        <v>2</v>
      </c>
      <c r="G64" s="46"/>
      <c r="H64" s="46"/>
      <c r="J64" s="2">
        <v>44369</v>
      </c>
      <c r="K64" s="3">
        <v>1</v>
      </c>
      <c r="L64" s="4" t="s">
        <v>65</v>
      </c>
      <c r="M64" s="2">
        <v>44378</v>
      </c>
      <c r="N64" s="3">
        <v>1</v>
      </c>
      <c r="P64" s="6">
        <v>44378</v>
      </c>
      <c r="Q64" s="7">
        <v>2</v>
      </c>
      <c r="R64" s="8" t="s">
        <v>543</v>
      </c>
      <c r="S64" s="6">
        <v>44381</v>
      </c>
      <c r="T64" s="7">
        <v>2</v>
      </c>
      <c r="V64" s="6">
        <v>44383</v>
      </c>
      <c r="W64" s="7">
        <v>3</v>
      </c>
      <c r="X64" s="8" t="s">
        <v>818</v>
      </c>
      <c r="Y64" s="6">
        <v>44392</v>
      </c>
      <c r="Z64" s="7">
        <v>3</v>
      </c>
    </row>
    <row r="65" spans="1:26" x14ac:dyDescent="0.55000000000000004">
      <c r="A65" s="44">
        <v>44420</v>
      </c>
      <c r="B65" s="45">
        <v>12</v>
      </c>
      <c r="C65" s="46"/>
      <c r="D65" s="48">
        <v>44414</v>
      </c>
      <c r="E65" s="49">
        <v>8</v>
      </c>
      <c r="F65" s="49">
        <v>2</v>
      </c>
      <c r="G65" s="46"/>
      <c r="H65" s="46"/>
      <c r="J65" s="2">
        <v>44369</v>
      </c>
      <c r="K65" s="3">
        <v>1</v>
      </c>
      <c r="L65" s="4" t="s">
        <v>66</v>
      </c>
      <c r="M65" s="2">
        <v>44387</v>
      </c>
      <c r="N65" s="3">
        <v>1</v>
      </c>
      <c r="P65" s="6">
        <v>44378</v>
      </c>
      <c r="Q65" s="7">
        <v>2</v>
      </c>
      <c r="R65" s="8" t="s">
        <v>544</v>
      </c>
      <c r="S65" s="6">
        <v>44393</v>
      </c>
      <c r="T65" s="7">
        <v>2</v>
      </c>
      <c r="V65" s="6">
        <v>44386</v>
      </c>
      <c r="W65" s="7">
        <v>3</v>
      </c>
      <c r="X65" s="8" t="s">
        <v>819</v>
      </c>
      <c r="Y65" s="6">
        <v>44389</v>
      </c>
      <c r="Z65" s="7">
        <v>3</v>
      </c>
    </row>
    <row r="66" spans="1:26" x14ac:dyDescent="0.55000000000000004">
      <c r="A66" s="44">
        <v>44422</v>
      </c>
      <c r="B66" s="45">
        <v>2</v>
      </c>
      <c r="C66" s="46"/>
      <c r="D66" s="48">
        <v>44417</v>
      </c>
      <c r="E66" s="49">
        <v>3</v>
      </c>
      <c r="F66" s="49">
        <v>2</v>
      </c>
      <c r="G66" s="46"/>
      <c r="H66" s="46"/>
      <c r="J66" s="2">
        <v>44369</v>
      </c>
      <c r="K66" s="3">
        <v>1</v>
      </c>
      <c r="L66" s="4" t="s">
        <v>67</v>
      </c>
      <c r="M66" s="2">
        <v>44387</v>
      </c>
      <c r="N66" s="3">
        <v>1</v>
      </c>
      <c r="P66" s="6">
        <v>44378</v>
      </c>
      <c r="Q66" s="7">
        <v>2</v>
      </c>
      <c r="R66" s="8" t="s">
        <v>545</v>
      </c>
      <c r="S66" s="6">
        <v>44381</v>
      </c>
      <c r="T66" s="7">
        <v>2</v>
      </c>
      <c r="V66" s="6">
        <v>44386</v>
      </c>
      <c r="W66" s="7">
        <v>3</v>
      </c>
      <c r="X66" s="8" t="s">
        <v>820</v>
      </c>
      <c r="Y66" s="6">
        <v>44389</v>
      </c>
      <c r="Z66" s="7">
        <v>3</v>
      </c>
    </row>
    <row r="67" spans="1:26" x14ac:dyDescent="0.55000000000000004">
      <c r="A67" s="44">
        <v>44423</v>
      </c>
      <c r="B67" s="45">
        <v>6</v>
      </c>
      <c r="C67" s="46"/>
      <c r="D67" s="48">
        <v>44420</v>
      </c>
      <c r="E67" s="49">
        <v>5</v>
      </c>
      <c r="F67" s="49">
        <v>2</v>
      </c>
      <c r="G67" s="46"/>
      <c r="H67" s="46"/>
      <c r="J67" s="2">
        <v>44369</v>
      </c>
      <c r="K67" s="3">
        <v>1</v>
      </c>
      <c r="L67" s="4" t="s">
        <v>68</v>
      </c>
      <c r="M67" s="2">
        <v>44375</v>
      </c>
      <c r="N67" s="3">
        <v>1</v>
      </c>
      <c r="P67" s="6">
        <v>44381</v>
      </c>
      <c r="Q67" s="7">
        <v>2</v>
      </c>
      <c r="R67" s="8" t="s">
        <v>546</v>
      </c>
      <c r="S67" s="6">
        <v>44384</v>
      </c>
      <c r="T67" s="7">
        <v>2</v>
      </c>
      <c r="V67" s="6">
        <v>44386</v>
      </c>
      <c r="W67" s="7">
        <v>3</v>
      </c>
      <c r="X67" s="8" t="s">
        <v>821</v>
      </c>
      <c r="Y67" s="6">
        <v>44389</v>
      </c>
      <c r="Z67" s="7">
        <v>3</v>
      </c>
    </row>
    <row r="68" spans="1:26" x14ac:dyDescent="0.55000000000000004">
      <c r="A68" s="44">
        <v>44426</v>
      </c>
      <c r="B68" s="45">
        <v>5</v>
      </c>
      <c r="C68" s="46"/>
      <c r="D68" s="48">
        <v>44423</v>
      </c>
      <c r="E68" s="49">
        <v>4</v>
      </c>
      <c r="F68" s="49">
        <v>2</v>
      </c>
      <c r="G68" s="46"/>
      <c r="H68" s="46"/>
      <c r="J68" s="2">
        <v>44369</v>
      </c>
      <c r="K68" s="3">
        <v>1</v>
      </c>
      <c r="L68" s="4" t="s">
        <v>69</v>
      </c>
      <c r="M68" s="2">
        <v>44375</v>
      </c>
      <c r="N68" s="3">
        <v>1</v>
      </c>
      <c r="P68" s="6">
        <v>44381</v>
      </c>
      <c r="Q68" s="7">
        <v>2</v>
      </c>
      <c r="R68" s="8" t="s">
        <v>547</v>
      </c>
      <c r="S68" s="6">
        <v>44384</v>
      </c>
      <c r="T68" s="7">
        <v>2</v>
      </c>
      <c r="V68" s="6">
        <v>44386</v>
      </c>
      <c r="W68" s="7">
        <v>3</v>
      </c>
      <c r="X68" s="8" t="s">
        <v>822</v>
      </c>
      <c r="Y68" s="6">
        <v>44389</v>
      </c>
      <c r="Z68" s="7">
        <v>3</v>
      </c>
    </row>
    <row r="69" spans="1:26" x14ac:dyDescent="0.55000000000000004">
      <c r="A69" s="44">
        <v>44428</v>
      </c>
      <c r="B69" s="45">
        <v>1</v>
      </c>
      <c r="C69" s="46"/>
      <c r="D69" s="48">
        <v>44426</v>
      </c>
      <c r="E69" s="49">
        <v>1</v>
      </c>
      <c r="F69" s="49">
        <v>2</v>
      </c>
      <c r="G69" s="46"/>
      <c r="H69" s="46"/>
      <c r="J69" s="2">
        <v>44369</v>
      </c>
      <c r="K69" s="3">
        <v>1</v>
      </c>
      <c r="L69" s="4" t="s">
        <v>70</v>
      </c>
      <c r="M69" s="2">
        <v>44378</v>
      </c>
      <c r="N69" s="3">
        <v>1</v>
      </c>
      <c r="P69" s="6">
        <v>44381</v>
      </c>
      <c r="Q69" s="7">
        <v>2</v>
      </c>
      <c r="R69" s="8" t="s">
        <v>548</v>
      </c>
      <c r="S69" s="6">
        <v>44396</v>
      </c>
      <c r="T69" s="7">
        <v>2</v>
      </c>
      <c r="V69" s="6">
        <v>44386</v>
      </c>
      <c r="W69" s="7">
        <v>3</v>
      </c>
      <c r="X69" s="8" t="s">
        <v>823</v>
      </c>
      <c r="Y69" s="6">
        <v>44395</v>
      </c>
      <c r="Z69" s="7">
        <v>3</v>
      </c>
    </row>
    <row r="70" spans="1:26" x14ac:dyDescent="0.55000000000000004">
      <c r="A70" s="44">
        <v>44429</v>
      </c>
      <c r="B70" s="45">
        <v>7</v>
      </c>
      <c r="C70" s="46"/>
      <c r="D70" s="48">
        <v>44429</v>
      </c>
      <c r="E70" s="49">
        <v>3</v>
      </c>
      <c r="F70" s="49">
        <v>2</v>
      </c>
      <c r="G70" s="46"/>
      <c r="H70" s="46"/>
      <c r="J70" s="2">
        <v>44372</v>
      </c>
      <c r="K70" s="3">
        <v>1</v>
      </c>
      <c r="L70" s="4" t="s">
        <v>71</v>
      </c>
      <c r="M70" s="2">
        <v>44375</v>
      </c>
      <c r="N70" s="3">
        <v>1</v>
      </c>
      <c r="P70" s="6">
        <v>44381</v>
      </c>
      <c r="Q70" s="7">
        <v>2</v>
      </c>
      <c r="R70" s="8" t="s">
        <v>549</v>
      </c>
      <c r="S70" s="6">
        <v>44384</v>
      </c>
      <c r="T70" s="7">
        <v>2</v>
      </c>
      <c r="V70" s="6">
        <v>44386</v>
      </c>
      <c r="W70" s="7">
        <v>3</v>
      </c>
      <c r="X70" s="8" t="s">
        <v>824</v>
      </c>
      <c r="Y70" s="6">
        <v>44401</v>
      </c>
      <c r="Z70" s="7">
        <v>3</v>
      </c>
    </row>
    <row r="71" spans="1:26" x14ac:dyDescent="0.55000000000000004">
      <c r="A71" s="44">
        <v>44432</v>
      </c>
      <c r="B71" s="45">
        <v>1</v>
      </c>
      <c r="C71" s="46"/>
      <c r="D71" s="48">
        <v>44435</v>
      </c>
      <c r="E71" s="49">
        <v>1</v>
      </c>
      <c r="F71" s="49">
        <v>2</v>
      </c>
      <c r="G71" s="46"/>
      <c r="H71" s="46"/>
      <c r="J71" s="2">
        <v>44372</v>
      </c>
      <c r="K71" s="3">
        <v>1</v>
      </c>
      <c r="L71" s="4" t="s">
        <v>72</v>
      </c>
      <c r="M71" s="2">
        <v>44393</v>
      </c>
      <c r="N71" s="3">
        <v>1</v>
      </c>
      <c r="P71" s="6">
        <v>44381</v>
      </c>
      <c r="Q71" s="7">
        <v>2</v>
      </c>
      <c r="R71" s="8" t="s">
        <v>550</v>
      </c>
      <c r="S71" s="6">
        <v>44393</v>
      </c>
      <c r="T71" s="7">
        <v>2</v>
      </c>
      <c r="V71" s="6">
        <v>44386</v>
      </c>
      <c r="W71" s="7">
        <v>3</v>
      </c>
      <c r="X71" s="8" t="s">
        <v>825</v>
      </c>
      <c r="Y71" s="6">
        <v>44401</v>
      </c>
      <c r="Z71" s="7">
        <v>3</v>
      </c>
    </row>
    <row r="72" spans="1:26" x14ac:dyDescent="0.55000000000000004">
      <c r="A72" s="44">
        <v>44435</v>
      </c>
      <c r="B72" s="45">
        <v>3</v>
      </c>
      <c r="C72" s="46"/>
      <c r="D72" s="48">
        <v>44444</v>
      </c>
      <c r="E72" s="49">
        <v>1</v>
      </c>
      <c r="F72" s="49">
        <v>2</v>
      </c>
      <c r="G72" s="46"/>
      <c r="H72" s="46"/>
      <c r="J72" s="2">
        <v>44372</v>
      </c>
      <c r="K72" s="3">
        <v>1</v>
      </c>
      <c r="L72" s="4" t="s">
        <v>73</v>
      </c>
      <c r="M72" s="2">
        <v>44378</v>
      </c>
      <c r="N72" s="3">
        <v>1</v>
      </c>
      <c r="P72" s="6">
        <v>44381</v>
      </c>
      <c r="Q72" s="7">
        <v>2</v>
      </c>
      <c r="R72" s="8" t="s">
        <v>551</v>
      </c>
      <c r="S72" s="6">
        <v>44384</v>
      </c>
      <c r="T72" s="7">
        <v>2</v>
      </c>
      <c r="V72" s="6">
        <v>44386</v>
      </c>
      <c r="W72" s="7">
        <v>3</v>
      </c>
      <c r="X72" s="8" t="s">
        <v>826</v>
      </c>
      <c r="Y72" s="6">
        <v>44389</v>
      </c>
      <c r="Z72" s="7">
        <v>3</v>
      </c>
    </row>
    <row r="73" spans="1:26" x14ac:dyDescent="0.55000000000000004">
      <c r="A73" s="44">
        <v>44438</v>
      </c>
      <c r="B73" s="45">
        <v>1</v>
      </c>
      <c r="C73" s="46"/>
      <c r="D73" s="48">
        <v>44335</v>
      </c>
      <c r="E73" s="49">
        <v>1</v>
      </c>
      <c r="F73" s="49">
        <v>3</v>
      </c>
      <c r="G73" s="46"/>
      <c r="H73" s="46"/>
      <c r="J73" s="2">
        <v>44372</v>
      </c>
      <c r="K73" s="3">
        <v>1</v>
      </c>
      <c r="L73" s="4" t="s">
        <v>74</v>
      </c>
      <c r="M73" s="2">
        <v>44381</v>
      </c>
      <c r="N73" s="3">
        <v>1</v>
      </c>
      <c r="P73" s="6">
        <v>44381</v>
      </c>
      <c r="Q73" s="7">
        <v>2</v>
      </c>
      <c r="R73" s="8" t="s">
        <v>552</v>
      </c>
      <c r="S73" s="6">
        <v>44384</v>
      </c>
      <c r="T73" s="7">
        <v>2</v>
      </c>
      <c r="V73" s="6">
        <v>44386</v>
      </c>
      <c r="W73" s="7">
        <v>3</v>
      </c>
      <c r="X73" s="8" t="s">
        <v>827</v>
      </c>
      <c r="Y73" s="6">
        <v>44398</v>
      </c>
      <c r="Z73" s="7">
        <v>3</v>
      </c>
    </row>
    <row r="74" spans="1:26" x14ac:dyDescent="0.55000000000000004">
      <c r="A74" s="44">
        <v>44444</v>
      </c>
      <c r="B74" s="45">
        <v>1</v>
      </c>
      <c r="C74" s="46"/>
      <c r="D74" s="48">
        <v>44344</v>
      </c>
      <c r="E74" s="49">
        <v>1</v>
      </c>
      <c r="F74" s="49">
        <v>3</v>
      </c>
      <c r="G74" s="46"/>
      <c r="H74" s="46"/>
      <c r="J74" s="2">
        <v>44372</v>
      </c>
      <c r="K74" s="3">
        <v>1</v>
      </c>
      <c r="L74" s="4" t="s">
        <v>75</v>
      </c>
      <c r="M74" s="2">
        <v>44375</v>
      </c>
      <c r="N74" s="3">
        <v>1</v>
      </c>
      <c r="P74" s="6">
        <v>44381</v>
      </c>
      <c r="Q74" s="7">
        <v>2</v>
      </c>
      <c r="R74" s="8" t="s">
        <v>553</v>
      </c>
      <c r="S74" s="6">
        <v>44384</v>
      </c>
      <c r="T74" s="7">
        <v>2</v>
      </c>
      <c r="V74" s="6">
        <v>44386</v>
      </c>
      <c r="W74" s="7">
        <v>3</v>
      </c>
      <c r="X74" s="8" t="s">
        <v>828</v>
      </c>
      <c r="Y74" s="6">
        <v>44389</v>
      </c>
      <c r="Z74" s="7">
        <v>3</v>
      </c>
    </row>
    <row r="75" spans="1:26" x14ac:dyDescent="0.55000000000000004">
      <c r="D75" s="48">
        <v>44347</v>
      </c>
      <c r="E75" s="49">
        <v>1</v>
      </c>
      <c r="F75" s="49">
        <v>3</v>
      </c>
      <c r="J75" s="2">
        <v>44372</v>
      </c>
      <c r="K75" s="3">
        <v>1</v>
      </c>
      <c r="L75" s="4" t="s">
        <v>76</v>
      </c>
      <c r="M75" s="2">
        <v>44384</v>
      </c>
      <c r="N75" s="3">
        <v>1</v>
      </c>
      <c r="P75" s="6">
        <v>44381</v>
      </c>
      <c r="Q75" s="7">
        <v>2</v>
      </c>
      <c r="R75" s="8" t="s">
        <v>554</v>
      </c>
      <c r="S75" s="6">
        <v>44384</v>
      </c>
      <c r="T75" s="7">
        <v>2</v>
      </c>
      <c r="V75" s="6">
        <v>44386</v>
      </c>
      <c r="W75" s="7">
        <v>3</v>
      </c>
      <c r="X75" s="8" t="s">
        <v>829</v>
      </c>
      <c r="Y75" s="6">
        <v>44389</v>
      </c>
      <c r="Z75" s="7">
        <v>3</v>
      </c>
    </row>
    <row r="76" spans="1:26" x14ac:dyDescent="0.55000000000000004">
      <c r="D76" s="48">
        <v>44353</v>
      </c>
      <c r="E76" s="49">
        <v>7</v>
      </c>
      <c r="F76" s="49">
        <v>3</v>
      </c>
      <c r="J76" s="2">
        <v>44372</v>
      </c>
      <c r="K76" s="3">
        <v>1</v>
      </c>
      <c r="L76" s="4" t="s">
        <v>77</v>
      </c>
      <c r="M76" s="2">
        <v>44384</v>
      </c>
      <c r="N76" s="3">
        <v>1</v>
      </c>
      <c r="P76" s="6">
        <v>44384</v>
      </c>
      <c r="Q76" s="7">
        <v>2</v>
      </c>
      <c r="R76" s="8" t="s">
        <v>555</v>
      </c>
      <c r="S76" s="6">
        <v>44387</v>
      </c>
      <c r="T76" s="7">
        <v>2</v>
      </c>
      <c r="V76" s="6">
        <v>44386</v>
      </c>
      <c r="W76" s="7">
        <v>3</v>
      </c>
      <c r="X76" s="8" t="s">
        <v>830</v>
      </c>
      <c r="Y76" s="6">
        <v>44389</v>
      </c>
      <c r="Z76" s="7">
        <v>3</v>
      </c>
    </row>
    <row r="77" spans="1:26" x14ac:dyDescent="0.55000000000000004">
      <c r="D77" s="48">
        <v>44356</v>
      </c>
      <c r="E77" s="49">
        <v>3</v>
      </c>
      <c r="F77" s="49">
        <v>3</v>
      </c>
      <c r="J77" s="2">
        <v>44372</v>
      </c>
      <c r="K77" s="3">
        <v>1</v>
      </c>
      <c r="L77" s="4" t="s">
        <v>78</v>
      </c>
      <c r="M77" s="2">
        <v>44393</v>
      </c>
      <c r="N77" s="3">
        <v>1</v>
      </c>
      <c r="P77" s="6">
        <v>44384</v>
      </c>
      <c r="Q77" s="7">
        <v>2</v>
      </c>
      <c r="R77" s="8" t="s">
        <v>556</v>
      </c>
      <c r="S77" s="6">
        <v>44387</v>
      </c>
      <c r="T77" s="7">
        <v>2</v>
      </c>
      <c r="V77" s="6">
        <v>44389</v>
      </c>
      <c r="W77" s="7">
        <v>3</v>
      </c>
      <c r="X77" s="8" t="s">
        <v>831</v>
      </c>
      <c r="Y77" s="6">
        <v>44392</v>
      </c>
      <c r="Z77" s="7">
        <v>3</v>
      </c>
    </row>
    <row r="78" spans="1:26" x14ac:dyDescent="0.55000000000000004">
      <c r="D78" s="48">
        <v>44359</v>
      </c>
      <c r="E78" s="49">
        <v>3</v>
      </c>
      <c r="F78" s="49">
        <v>3</v>
      </c>
      <c r="J78" s="2">
        <v>44372</v>
      </c>
      <c r="K78" s="3">
        <v>1</v>
      </c>
      <c r="L78" s="4" t="s">
        <v>79</v>
      </c>
      <c r="M78" s="2">
        <v>44378</v>
      </c>
      <c r="N78" s="3">
        <v>1</v>
      </c>
      <c r="P78" s="6">
        <v>44384</v>
      </c>
      <c r="Q78" s="7">
        <v>2</v>
      </c>
      <c r="R78" s="8" t="s">
        <v>557</v>
      </c>
      <c r="S78" s="6">
        <v>44387</v>
      </c>
      <c r="T78" s="7">
        <v>2</v>
      </c>
      <c r="V78" s="6">
        <v>44389</v>
      </c>
      <c r="W78" s="7">
        <v>3</v>
      </c>
      <c r="X78" s="8" t="s">
        <v>832</v>
      </c>
      <c r="Y78" s="6">
        <v>44401</v>
      </c>
      <c r="Z78" s="7">
        <v>3</v>
      </c>
    </row>
    <row r="79" spans="1:26" x14ac:dyDescent="0.55000000000000004">
      <c r="D79" s="48">
        <v>44362</v>
      </c>
      <c r="E79" s="49">
        <v>2</v>
      </c>
      <c r="F79" s="49">
        <v>3</v>
      </c>
      <c r="J79" s="2">
        <v>44372</v>
      </c>
      <c r="K79" s="3">
        <v>1</v>
      </c>
      <c r="L79" s="4" t="s">
        <v>80</v>
      </c>
      <c r="M79" s="2">
        <v>44375</v>
      </c>
      <c r="N79" s="3">
        <v>1</v>
      </c>
      <c r="P79" s="6">
        <v>44384</v>
      </c>
      <c r="Q79" s="7">
        <v>2</v>
      </c>
      <c r="R79" s="8" t="s">
        <v>558</v>
      </c>
      <c r="S79" s="6">
        <v>44390</v>
      </c>
      <c r="T79" s="7">
        <v>2</v>
      </c>
      <c r="V79" s="6">
        <v>44389</v>
      </c>
      <c r="W79" s="7">
        <v>3</v>
      </c>
      <c r="X79" s="8" t="s">
        <v>833</v>
      </c>
      <c r="Y79" s="6">
        <v>44392</v>
      </c>
      <c r="Z79" s="7">
        <v>3</v>
      </c>
    </row>
    <row r="80" spans="1:26" x14ac:dyDescent="0.55000000000000004">
      <c r="D80" s="48">
        <v>44365</v>
      </c>
      <c r="E80" s="49">
        <v>3</v>
      </c>
      <c r="F80" s="49">
        <v>3</v>
      </c>
      <c r="J80" s="2">
        <v>44372</v>
      </c>
      <c r="K80" s="3">
        <v>1</v>
      </c>
      <c r="L80" s="4" t="s">
        <v>81</v>
      </c>
      <c r="M80" s="2">
        <v>44393</v>
      </c>
      <c r="N80" s="3">
        <v>1</v>
      </c>
      <c r="P80" s="6">
        <v>44384</v>
      </c>
      <c r="Q80" s="7">
        <v>2</v>
      </c>
      <c r="R80" s="8" t="s">
        <v>559</v>
      </c>
      <c r="S80" s="6">
        <v>44399</v>
      </c>
      <c r="T80" s="7">
        <v>2</v>
      </c>
      <c r="V80" s="6">
        <v>44389</v>
      </c>
      <c r="W80" s="7">
        <v>3</v>
      </c>
      <c r="X80" s="8" t="s">
        <v>834</v>
      </c>
      <c r="Y80" s="6">
        <v>44395</v>
      </c>
      <c r="Z80" s="7">
        <v>3</v>
      </c>
    </row>
    <row r="81" spans="4:26" x14ac:dyDescent="0.55000000000000004">
      <c r="D81" s="48">
        <v>44368</v>
      </c>
      <c r="E81" s="49">
        <v>3</v>
      </c>
      <c r="F81" s="49">
        <v>3</v>
      </c>
      <c r="J81" s="2">
        <v>44372</v>
      </c>
      <c r="K81" s="3">
        <v>1</v>
      </c>
      <c r="L81" s="4" t="s">
        <v>82</v>
      </c>
      <c r="M81" s="2">
        <v>44375</v>
      </c>
      <c r="N81" s="3">
        <v>1</v>
      </c>
      <c r="P81" s="6">
        <v>44387</v>
      </c>
      <c r="Q81" s="7">
        <v>2</v>
      </c>
      <c r="R81" s="8" t="s">
        <v>560</v>
      </c>
      <c r="S81" s="6">
        <v>44390</v>
      </c>
      <c r="T81" s="7">
        <v>2</v>
      </c>
      <c r="V81" s="6">
        <v>44389</v>
      </c>
      <c r="W81" s="7">
        <v>3</v>
      </c>
      <c r="X81" s="8" t="s">
        <v>835</v>
      </c>
      <c r="Y81" s="6">
        <v>44392</v>
      </c>
      <c r="Z81" s="7">
        <v>3</v>
      </c>
    </row>
    <row r="82" spans="4:26" x14ac:dyDescent="0.55000000000000004">
      <c r="D82" s="48">
        <v>44371</v>
      </c>
      <c r="E82" s="49">
        <v>4</v>
      </c>
      <c r="F82" s="49">
        <v>3</v>
      </c>
      <c r="J82" s="2">
        <v>44372</v>
      </c>
      <c r="K82" s="3">
        <v>1</v>
      </c>
      <c r="L82" s="4" t="s">
        <v>83</v>
      </c>
      <c r="M82" s="2">
        <v>44375</v>
      </c>
      <c r="N82" s="3">
        <v>1</v>
      </c>
      <c r="P82" s="6">
        <v>44387</v>
      </c>
      <c r="Q82" s="7">
        <v>2</v>
      </c>
      <c r="R82" s="8" t="s">
        <v>561</v>
      </c>
      <c r="S82" s="6">
        <v>44390</v>
      </c>
      <c r="T82" s="7">
        <v>2</v>
      </c>
      <c r="V82" s="6">
        <v>44389</v>
      </c>
      <c r="W82" s="7">
        <v>3</v>
      </c>
      <c r="X82" s="8" t="s">
        <v>836</v>
      </c>
      <c r="Y82" s="6">
        <v>44392</v>
      </c>
      <c r="Z82" s="7">
        <v>3</v>
      </c>
    </row>
    <row r="83" spans="4:26" x14ac:dyDescent="0.55000000000000004">
      <c r="D83" s="48">
        <v>44374</v>
      </c>
      <c r="E83" s="49">
        <v>3</v>
      </c>
      <c r="F83" s="49">
        <v>3</v>
      </c>
      <c r="J83" s="2">
        <v>44372</v>
      </c>
      <c r="K83" s="3">
        <v>1</v>
      </c>
      <c r="L83" s="4" t="s">
        <v>84</v>
      </c>
      <c r="M83" s="2">
        <v>44384</v>
      </c>
      <c r="N83" s="3">
        <v>1</v>
      </c>
      <c r="P83" s="6">
        <v>44387</v>
      </c>
      <c r="Q83" s="7">
        <v>2</v>
      </c>
      <c r="R83" s="8" t="s">
        <v>562</v>
      </c>
      <c r="S83" s="6">
        <v>44393</v>
      </c>
      <c r="T83" s="7">
        <v>2</v>
      </c>
      <c r="V83" s="6">
        <v>44389</v>
      </c>
      <c r="W83" s="7">
        <v>3</v>
      </c>
      <c r="X83" s="8" t="s">
        <v>837</v>
      </c>
      <c r="Y83" s="6">
        <v>44398</v>
      </c>
      <c r="Z83" s="7">
        <v>3</v>
      </c>
    </row>
    <row r="84" spans="4:26" x14ac:dyDescent="0.55000000000000004">
      <c r="D84" s="48">
        <v>44377</v>
      </c>
      <c r="E84" s="49">
        <v>5</v>
      </c>
      <c r="F84" s="49">
        <v>3</v>
      </c>
      <c r="J84" s="2">
        <v>44372</v>
      </c>
      <c r="K84" s="3">
        <v>1</v>
      </c>
      <c r="L84" s="4" t="s">
        <v>85</v>
      </c>
      <c r="M84" s="2">
        <v>44375</v>
      </c>
      <c r="N84" s="3">
        <v>1</v>
      </c>
      <c r="P84" s="6">
        <v>44387</v>
      </c>
      <c r="Q84" s="7">
        <v>2</v>
      </c>
      <c r="R84" s="8" t="s">
        <v>563</v>
      </c>
      <c r="S84" s="6">
        <v>44390</v>
      </c>
      <c r="T84" s="7">
        <v>2</v>
      </c>
      <c r="V84" s="6">
        <v>44389</v>
      </c>
      <c r="W84" s="7">
        <v>3</v>
      </c>
      <c r="X84" s="8" t="s">
        <v>838</v>
      </c>
      <c r="Y84" s="6">
        <v>44392</v>
      </c>
      <c r="Z84" s="7">
        <v>3</v>
      </c>
    </row>
    <row r="85" spans="4:26" x14ac:dyDescent="0.55000000000000004">
      <c r="D85" s="48">
        <v>44380</v>
      </c>
      <c r="E85" s="49">
        <v>12</v>
      </c>
      <c r="F85" s="49">
        <v>3</v>
      </c>
      <c r="J85" s="2">
        <v>44372</v>
      </c>
      <c r="K85" s="3">
        <v>1</v>
      </c>
      <c r="L85" s="4" t="s">
        <v>86</v>
      </c>
      <c r="M85" s="2">
        <v>44375</v>
      </c>
      <c r="N85" s="3">
        <v>1</v>
      </c>
      <c r="P85" s="6">
        <v>44387</v>
      </c>
      <c r="Q85" s="7">
        <v>2</v>
      </c>
      <c r="R85" s="8" t="s">
        <v>564</v>
      </c>
      <c r="S85" s="6">
        <v>44390</v>
      </c>
      <c r="T85" s="7">
        <v>2</v>
      </c>
      <c r="V85" s="6">
        <v>44389</v>
      </c>
      <c r="W85" s="7">
        <v>3</v>
      </c>
      <c r="X85" s="8" t="s">
        <v>839</v>
      </c>
      <c r="Y85" s="6">
        <v>44392</v>
      </c>
      <c r="Z85" s="7">
        <v>3</v>
      </c>
    </row>
    <row r="86" spans="4:26" x14ac:dyDescent="0.55000000000000004">
      <c r="D86" s="48">
        <v>44383</v>
      </c>
      <c r="E86" s="49">
        <v>17</v>
      </c>
      <c r="F86" s="49">
        <v>3</v>
      </c>
      <c r="J86" s="2">
        <v>44372</v>
      </c>
      <c r="K86" s="3">
        <v>1</v>
      </c>
      <c r="L86" s="4" t="s">
        <v>87</v>
      </c>
      <c r="M86" s="2">
        <v>44387</v>
      </c>
      <c r="N86" s="3">
        <v>1</v>
      </c>
      <c r="P86" s="6">
        <v>44387</v>
      </c>
      <c r="Q86" s="7">
        <v>2</v>
      </c>
      <c r="R86" s="8" t="s">
        <v>565</v>
      </c>
      <c r="S86" s="6">
        <v>44390</v>
      </c>
      <c r="T86" s="7">
        <v>2</v>
      </c>
      <c r="V86" s="6">
        <v>44389</v>
      </c>
      <c r="W86" s="7">
        <v>3</v>
      </c>
      <c r="X86" s="8" t="s">
        <v>840</v>
      </c>
      <c r="Y86" s="6">
        <v>44392</v>
      </c>
      <c r="Z86" s="7">
        <v>3</v>
      </c>
    </row>
    <row r="87" spans="4:26" x14ac:dyDescent="0.55000000000000004">
      <c r="D87" s="48">
        <v>44386</v>
      </c>
      <c r="E87" s="49">
        <v>18</v>
      </c>
      <c r="F87" s="49">
        <v>3</v>
      </c>
      <c r="J87" s="2">
        <v>44375</v>
      </c>
      <c r="K87" s="3">
        <v>1</v>
      </c>
      <c r="L87" s="4" t="s">
        <v>88</v>
      </c>
      <c r="M87" s="2">
        <v>44381</v>
      </c>
      <c r="N87" s="3">
        <v>1</v>
      </c>
      <c r="P87" s="6">
        <v>44387</v>
      </c>
      <c r="Q87" s="7">
        <v>2</v>
      </c>
      <c r="R87" s="8" t="s">
        <v>566</v>
      </c>
      <c r="S87" s="6">
        <v>44393</v>
      </c>
      <c r="T87" s="7">
        <v>2</v>
      </c>
      <c r="V87" s="6">
        <v>44392</v>
      </c>
      <c r="W87" s="7">
        <v>3</v>
      </c>
      <c r="X87" s="8" t="s">
        <v>841</v>
      </c>
      <c r="Y87" s="6">
        <v>44395</v>
      </c>
      <c r="Z87" s="7">
        <v>3</v>
      </c>
    </row>
    <row r="88" spans="4:26" x14ac:dyDescent="0.55000000000000004">
      <c r="D88" s="48">
        <v>44389</v>
      </c>
      <c r="E88" s="49">
        <v>18</v>
      </c>
      <c r="F88" s="49">
        <v>3</v>
      </c>
      <c r="J88" s="2">
        <v>44375</v>
      </c>
      <c r="K88" s="3">
        <v>1</v>
      </c>
      <c r="L88" s="4" t="s">
        <v>89</v>
      </c>
      <c r="M88" s="2">
        <v>44378</v>
      </c>
      <c r="N88" s="3">
        <v>1</v>
      </c>
      <c r="P88" s="6">
        <v>44387</v>
      </c>
      <c r="Q88" s="7">
        <v>2</v>
      </c>
      <c r="R88" s="8" t="s">
        <v>567</v>
      </c>
      <c r="S88" s="6">
        <v>44393</v>
      </c>
      <c r="T88" s="7">
        <v>2</v>
      </c>
      <c r="V88" s="6">
        <v>44392</v>
      </c>
      <c r="W88" s="7">
        <v>3</v>
      </c>
      <c r="X88" s="8" t="s">
        <v>842</v>
      </c>
      <c r="Y88" s="6">
        <v>44395</v>
      </c>
      <c r="Z88" s="7">
        <v>3</v>
      </c>
    </row>
    <row r="89" spans="4:26" x14ac:dyDescent="0.55000000000000004">
      <c r="D89" s="48">
        <v>44392</v>
      </c>
      <c r="E89" s="49">
        <v>8</v>
      </c>
      <c r="F89" s="49">
        <v>3</v>
      </c>
      <c r="J89" s="2">
        <v>44375</v>
      </c>
      <c r="K89" s="3">
        <v>1</v>
      </c>
      <c r="L89" s="4" t="s">
        <v>90</v>
      </c>
      <c r="M89" s="2">
        <v>44378</v>
      </c>
      <c r="N89" s="3">
        <v>1</v>
      </c>
      <c r="P89" s="6">
        <v>44387</v>
      </c>
      <c r="Q89" s="7">
        <v>2</v>
      </c>
      <c r="R89" s="8" t="s">
        <v>568</v>
      </c>
      <c r="S89" s="6">
        <v>44399</v>
      </c>
      <c r="T89" s="7">
        <v>2</v>
      </c>
      <c r="V89" s="6">
        <v>44392</v>
      </c>
      <c r="W89" s="7">
        <v>3</v>
      </c>
      <c r="X89" s="8" t="s">
        <v>843</v>
      </c>
      <c r="Y89" s="6">
        <v>44395</v>
      </c>
      <c r="Z89" s="7">
        <v>3</v>
      </c>
    </row>
    <row r="90" spans="4:26" x14ac:dyDescent="0.55000000000000004">
      <c r="D90" s="48">
        <v>44395</v>
      </c>
      <c r="E90" s="49">
        <v>10</v>
      </c>
      <c r="F90" s="49">
        <v>3</v>
      </c>
      <c r="J90" s="2">
        <v>44375</v>
      </c>
      <c r="K90" s="3">
        <v>1</v>
      </c>
      <c r="L90" s="4" t="s">
        <v>91</v>
      </c>
      <c r="M90" s="2">
        <v>44399</v>
      </c>
      <c r="N90" s="3">
        <v>1</v>
      </c>
      <c r="P90" s="6">
        <v>44387</v>
      </c>
      <c r="Q90" s="7">
        <v>2</v>
      </c>
      <c r="R90" s="8" t="s">
        <v>569</v>
      </c>
      <c r="S90" s="6">
        <v>44393</v>
      </c>
      <c r="T90" s="7">
        <v>2</v>
      </c>
      <c r="V90" s="6">
        <v>44392</v>
      </c>
      <c r="W90" s="7">
        <v>3</v>
      </c>
      <c r="X90" s="8" t="s">
        <v>844</v>
      </c>
      <c r="Y90" s="6">
        <v>44395</v>
      </c>
      <c r="Z90" s="7">
        <v>3</v>
      </c>
    </row>
    <row r="91" spans="4:26" x14ac:dyDescent="0.55000000000000004">
      <c r="D91" s="48">
        <v>44398</v>
      </c>
      <c r="E91" s="49">
        <v>17</v>
      </c>
      <c r="F91" s="49">
        <v>3</v>
      </c>
      <c r="J91" s="2">
        <v>44375</v>
      </c>
      <c r="K91" s="3">
        <v>1</v>
      </c>
      <c r="L91" s="4" t="s">
        <v>92</v>
      </c>
      <c r="M91" s="2">
        <v>44381</v>
      </c>
      <c r="N91" s="3">
        <v>1</v>
      </c>
      <c r="P91" s="6">
        <v>44387</v>
      </c>
      <c r="Q91" s="7">
        <v>2</v>
      </c>
      <c r="R91" s="8" t="s">
        <v>570</v>
      </c>
      <c r="S91" s="6">
        <v>44390</v>
      </c>
      <c r="T91" s="7">
        <v>2</v>
      </c>
      <c r="V91" s="6">
        <v>44395</v>
      </c>
      <c r="W91" s="7">
        <v>3</v>
      </c>
      <c r="X91" s="8" t="s">
        <v>845</v>
      </c>
      <c r="Y91" s="6">
        <v>44398</v>
      </c>
      <c r="Z91" s="7">
        <v>3</v>
      </c>
    </row>
    <row r="92" spans="4:26" x14ac:dyDescent="0.55000000000000004">
      <c r="D92" s="48">
        <v>44401</v>
      </c>
      <c r="E92" s="49">
        <v>14</v>
      </c>
      <c r="F92" s="49">
        <v>3</v>
      </c>
      <c r="J92" s="2">
        <v>44375</v>
      </c>
      <c r="K92" s="3">
        <v>1</v>
      </c>
      <c r="L92" s="4" t="s">
        <v>93</v>
      </c>
      <c r="M92" s="2">
        <v>44378</v>
      </c>
      <c r="N92" s="3">
        <v>1</v>
      </c>
      <c r="P92" s="6">
        <v>44387</v>
      </c>
      <c r="Q92" s="7">
        <v>2</v>
      </c>
      <c r="R92" s="8" t="s">
        <v>571</v>
      </c>
      <c r="S92" s="6">
        <v>44405</v>
      </c>
      <c r="T92" s="7">
        <v>2</v>
      </c>
      <c r="V92" s="6">
        <v>44395</v>
      </c>
      <c r="W92" s="7">
        <v>3</v>
      </c>
      <c r="X92" s="8" t="s">
        <v>846</v>
      </c>
      <c r="Y92" s="6">
        <v>44407</v>
      </c>
      <c r="Z92" s="7">
        <v>3</v>
      </c>
    </row>
    <row r="93" spans="4:26" x14ac:dyDescent="0.55000000000000004">
      <c r="D93" s="48">
        <v>44404</v>
      </c>
      <c r="E93" s="49">
        <v>3</v>
      </c>
      <c r="F93" s="49">
        <v>3</v>
      </c>
      <c r="J93" s="2">
        <v>44375</v>
      </c>
      <c r="K93" s="3">
        <v>1</v>
      </c>
      <c r="L93" s="4" t="s">
        <v>94</v>
      </c>
      <c r="M93" s="2">
        <v>44378</v>
      </c>
      <c r="N93" s="3">
        <v>1</v>
      </c>
      <c r="P93" s="6">
        <v>44387</v>
      </c>
      <c r="Q93" s="7">
        <v>2</v>
      </c>
      <c r="R93" s="8" t="s">
        <v>572</v>
      </c>
      <c r="S93" s="6">
        <v>44393</v>
      </c>
      <c r="T93" s="7">
        <v>2</v>
      </c>
      <c r="V93" s="6">
        <v>44395</v>
      </c>
      <c r="W93" s="7">
        <v>3</v>
      </c>
      <c r="X93" s="8" t="s">
        <v>847</v>
      </c>
      <c r="Y93" s="6">
        <v>44398</v>
      </c>
      <c r="Z93" s="7">
        <v>3</v>
      </c>
    </row>
    <row r="94" spans="4:26" x14ac:dyDescent="0.55000000000000004">
      <c r="D94" s="48">
        <v>44407</v>
      </c>
      <c r="E94" s="49">
        <v>3</v>
      </c>
      <c r="F94" s="49">
        <v>3</v>
      </c>
      <c r="J94" s="2">
        <v>44375</v>
      </c>
      <c r="K94" s="3">
        <v>1</v>
      </c>
      <c r="L94" s="4" t="s">
        <v>95</v>
      </c>
      <c r="M94" s="2">
        <v>44381</v>
      </c>
      <c r="N94" s="3">
        <v>1</v>
      </c>
      <c r="P94" s="6">
        <v>44387</v>
      </c>
      <c r="Q94" s="7">
        <v>2</v>
      </c>
      <c r="R94" s="8" t="s">
        <v>573</v>
      </c>
      <c r="S94" s="6">
        <v>44390</v>
      </c>
      <c r="T94" s="7">
        <v>2</v>
      </c>
      <c r="V94" s="6">
        <v>44395</v>
      </c>
      <c r="W94" s="7">
        <v>3</v>
      </c>
      <c r="X94" s="8" t="s">
        <v>848</v>
      </c>
      <c r="Y94" s="6">
        <v>44398</v>
      </c>
      <c r="Z94" s="7">
        <v>3</v>
      </c>
    </row>
    <row r="95" spans="4:26" x14ac:dyDescent="0.55000000000000004">
      <c r="D95" s="48">
        <v>44410</v>
      </c>
      <c r="E95" s="49">
        <v>7</v>
      </c>
      <c r="F95" s="49">
        <v>3</v>
      </c>
      <c r="J95" s="2">
        <v>44375</v>
      </c>
      <c r="K95" s="3">
        <v>1</v>
      </c>
      <c r="L95" s="4" t="s">
        <v>96</v>
      </c>
      <c r="M95" s="2">
        <v>44387</v>
      </c>
      <c r="N95" s="3">
        <v>1</v>
      </c>
      <c r="P95" s="6">
        <v>44387</v>
      </c>
      <c r="Q95" s="7">
        <v>2</v>
      </c>
      <c r="R95" s="8" t="s">
        <v>574</v>
      </c>
      <c r="S95" s="6">
        <v>44390</v>
      </c>
      <c r="T95" s="7">
        <v>2</v>
      </c>
      <c r="V95" s="6">
        <v>44395</v>
      </c>
      <c r="W95" s="7">
        <v>3</v>
      </c>
      <c r="X95" s="8" t="s">
        <v>849</v>
      </c>
      <c r="Y95" s="6">
        <v>44398</v>
      </c>
      <c r="Z95" s="7">
        <v>3</v>
      </c>
    </row>
    <row r="96" spans="4:26" x14ac:dyDescent="0.55000000000000004">
      <c r="D96" s="48">
        <v>44413</v>
      </c>
      <c r="E96" s="49">
        <v>1</v>
      </c>
      <c r="F96" s="49">
        <v>3</v>
      </c>
      <c r="J96" s="2">
        <v>44375</v>
      </c>
      <c r="K96" s="3">
        <v>1</v>
      </c>
      <c r="L96" s="4" t="s">
        <v>97</v>
      </c>
      <c r="M96" s="2">
        <v>44384</v>
      </c>
      <c r="N96" s="3">
        <v>1</v>
      </c>
      <c r="P96" s="6">
        <v>44387</v>
      </c>
      <c r="Q96" s="7">
        <v>2</v>
      </c>
      <c r="R96" s="8" t="s">
        <v>575</v>
      </c>
      <c r="S96" s="6">
        <v>44393</v>
      </c>
      <c r="T96" s="7">
        <v>2</v>
      </c>
      <c r="V96" s="6">
        <v>44395</v>
      </c>
      <c r="W96" s="7">
        <v>3</v>
      </c>
      <c r="X96" s="8" t="s">
        <v>850</v>
      </c>
      <c r="Y96" s="6">
        <v>44404</v>
      </c>
      <c r="Z96" s="7">
        <v>3</v>
      </c>
    </row>
    <row r="97" spans="4:26" x14ac:dyDescent="0.55000000000000004">
      <c r="D97" s="48">
        <v>44416</v>
      </c>
      <c r="E97" s="49">
        <v>5</v>
      </c>
      <c r="F97" s="49">
        <v>3</v>
      </c>
      <c r="J97" s="2">
        <v>44375</v>
      </c>
      <c r="K97" s="3">
        <v>1</v>
      </c>
      <c r="L97" s="4" t="s">
        <v>98</v>
      </c>
      <c r="M97" s="2">
        <v>44387</v>
      </c>
      <c r="N97" s="3">
        <v>1</v>
      </c>
      <c r="P97" s="6">
        <v>44387</v>
      </c>
      <c r="Q97" s="7">
        <v>2</v>
      </c>
      <c r="R97" s="8" t="s">
        <v>576</v>
      </c>
      <c r="S97" s="6">
        <v>44393</v>
      </c>
      <c r="T97" s="7">
        <v>2</v>
      </c>
      <c r="V97" s="6">
        <v>44395</v>
      </c>
      <c r="W97" s="7">
        <v>3</v>
      </c>
      <c r="X97" s="8" t="s">
        <v>851</v>
      </c>
      <c r="Y97" s="6">
        <v>44401</v>
      </c>
      <c r="Z97" s="7">
        <v>3</v>
      </c>
    </row>
    <row r="98" spans="4:26" x14ac:dyDescent="0.55000000000000004">
      <c r="D98" s="48">
        <v>44419</v>
      </c>
      <c r="E98" s="49">
        <v>1</v>
      </c>
      <c r="F98" s="49">
        <v>3</v>
      </c>
      <c r="J98" s="2">
        <v>44375</v>
      </c>
      <c r="K98" s="3">
        <v>1</v>
      </c>
      <c r="L98" s="4" t="s">
        <v>99</v>
      </c>
      <c r="M98" s="2">
        <v>44393</v>
      </c>
      <c r="N98" s="3">
        <v>1</v>
      </c>
      <c r="P98" s="6">
        <v>44387</v>
      </c>
      <c r="Q98" s="7">
        <v>2</v>
      </c>
      <c r="R98" s="8" t="s">
        <v>577</v>
      </c>
      <c r="S98" s="6">
        <v>44390</v>
      </c>
      <c r="T98" s="7">
        <v>2</v>
      </c>
      <c r="V98" s="6">
        <v>44395</v>
      </c>
      <c r="W98" s="7">
        <v>3</v>
      </c>
      <c r="X98" s="8" t="s">
        <v>852</v>
      </c>
      <c r="Y98" s="6">
        <v>44398</v>
      </c>
      <c r="Z98" s="7">
        <v>3</v>
      </c>
    </row>
    <row r="99" spans="4:26" x14ac:dyDescent="0.55000000000000004">
      <c r="D99" s="48">
        <v>44422</v>
      </c>
      <c r="E99" s="49">
        <v>2</v>
      </c>
      <c r="F99" s="49">
        <v>3</v>
      </c>
      <c r="J99" s="2">
        <v>44375</v>
      </c>
      <c r="K99" s="3">
        <v>1</v>
      </c>
      <c r="L99" s="4" t="s">
        <v>100</v>
      </c>
      <c r="M99" s="2">
        <v>44384</v>
      </c>
      <c r="N99" s="3">
        <v>1</v>
      </c>
      <c r="P99" s="6">
        <v>44387</v>
      </c>
      <c r="Q99" s="7">
        <v>2</v>
      </c>
      <c r="R99" s="8" t="s">
        <v>578</v>
      </c>
      <c r="S99" s="6">
        <v>44390</v>
      </c>
      <c r="T99" s="7">
        <v>2</v>
      </c>
      <c r="V99" s="6">
        <v>44395</v>
      </c>
      <c r="W99" s="7">
        <v>3</v>
      </c>
      <c r="X99" s="8" t="s">
        <v>853</v>
      </c>
      <c r="Y99" s="6">
        <v>44398</v>
      </c>
      <c r="Z99" s="7">
        <v>3</v>
      </c>
    </row>
    <row r="100" spans="4:26" x14ac:dyDescent="0.55000000000000004">
      <c r="D100" s="48">
        <v>44428</v>
      </c>
      <c r="E100" s="49">
        <v>1</v>
      </c>
      <c r="F100" s="49">
        <v>3</v>
      </c>
      <c r="J100" s="2">
        <v>44375</v>
      </c>
      <c r="K100" s="3">
        <v>1</v>
      </c>
      <c r="L100" s="4" t="s">
        <v>101</v>
      </c>
      <c r="M100" s="2">
        <v>44378</v>
      </c>
      <c r="N100" s="3">
        <v>1</v>
      </c>
      <c r="P100" s="6">
        <v>44387</v>
      </c>
      <c r="Q100" s="7">
        <v>2</v>
      </c>
      <c r="R100" s="8" t="s">
        <v>579</v>
      </c>
      <c r="S100" s="6">
        <v>44390</v>
      </c>
      <c r="T100" s="7">
        <v>2</v>
      </c>
      <c r="V100" s="6">
        <v>44398</v>
      </c>
      <c r="W100" s="7">
        <v>3</v>
      </c>
      <c r="X100" s="8" t="s">
        <v>854</v>
      </c>
      <c r="Y100" s="6">
        <v>44401</v>
      </c>
      <c r="Z100" s="7">
        <v>3</v>
      </c>
    </row>
    <row r="101" spans="4:26" x14ac:dyDescent="0.55000000000000004">
      <c r="D101" s="48">
        <v>44349</v>
      </c>
      <c r="E101" s="49">
        <v>1</v>
      </c>
      <c r="F101" s="49">
        <v>4</v>
      </c>
      <c r="J101" s="2">
        <v>44375</v>
      </c>
      <c r="K101" s="3">
        <v>1</v>
      </c>
      <c r="L101" s="4" t="s">
        <v>102</v>
      </c>
      <c r="M101" s="2">
        <v>44396</v>
      </c>
      <c r="N101" s="3">
        <v>1</v>
      </c>
      <c r="P101" s="6">
        <v>44387</v>
      </c>
      <c r="Q101" s="7">
        <v>2</v>
      </c>
      <c r="R101" s="8" t="s">
        <v>580</v>
      </c>
      <c r="S101" s="6">
        <v>44393</v>
      </c>
      <c r="T101" s="7">
        <v>2</v>
      </c>
      <c r="V101" s="6">
        <v>44398</v>
      </c>
      <c r="W101" s="7">
        <v>3</v>
      </c>
      <c r="X101" s="8" t="s">
        <v>855</v>
      </c>
      <c r="Y101" s="6">
        <v>44401</v>
      </c>
      <c r="Z101" s="7">
        <v>3</v>
      </c>
    </row>
    <row r="102" spans="4:26" x14ac:dyDescent="0.55000000000000004">
      <c r="D102" s="48">
        <v>44394</v>
      </c>
      <c r="E102" s="49">
        <v>1</v>
      </c>
      <c r="F102" s="49">
        <v>4</v>
      </c>
      <c r="J102" s="2">
        <v>44375</v>
      </c>
      <c r="K102" s="3">
        <v>1</v>
      </c>
      <c r="L102" s="4" t="s">
        <v>103</v>
      </c>
      <c r="M102" s="2">
        <v>44384</v>
      </c>
      <c r="N102" s="3">
        <v>1</v>
      </c>
      <c r="P102" s="6">
        <v>44387</v>
      </c>
      <c r="Q102" s="7">
        <v>2</v>
      </c>
      <c r="R102" s="8" t="s">
        <v>581</v>
      </c>
      <c r="S102" s="6">
        <v>44393</v>
      </c>
      <c r="T102" s="7">
        <v>2</v>
      </c>
      <c r="V102" s="6">
        <v>44398</v>
      </c>
      <c r="W102" s="7">
        <v>3</v>
      </c>
      <c r="X102" s="8" t="s">
        <v>856</v>
      </c>
      <c r="Y102" s="6">
        <v>44401</v>
      </c>
      <c r="Z102" s="7">
        <v>3</v>
      </c>
    </row>
    <row r="103" spans="4:26" x14ac:dyDescent="0.55000000000000004">
      <c r="D103" s="48">
        <v>44403</v>
      </c>
      <c r="E103" s="49">
        <v>1</v>
      </c>
      <c r="F103" s="49">
        <v>4</v>
      </c>
      <c r="J103" s="2">
        <v>44375</v>
      </c>
      <c r="K103" s="3">
        <v>1</v>
      </c>
      <c r="L103" s="4" t="s">
        <v>104</v>
      </c>
      <c r="M103" s="2">
        <v>44378</v>
      </c>
      <c r="N103" s="3">
        <v>1</v>
      </c>
      <c r="P103" s="6">
        <v>44390</v>
      </c>
      <c r="Q103" s="7">
        <v>2</v>
      </c>
      <c r="R103" s="8" t="s">
        <v>582</v>
      </c>
      <c r="S103" s="6">
        <v>44393</v>
      </c>
      <c r="T103" s="7">
        <v>2</v>
      </c>
      <c r="V103" s="6">
        <v>44398</v>
      </c>
      <c r="W103" s="7">
        <v>3</v>
      </c>
      <c r="X103" s="8" t="s">
        <v>857</v>
      </c>
      <c r="Y103" s="6">
        <v>44404</v>
      </c>
      <c r="Z103" s="7">
        <v>3</v>
      </c>
    </row>
    <row r="104" spans="4:26" x14ac:dyDescent="0.55000000000000004">
      <c r="D104" s="48">
        <v>44412</v>
      </c>
      <c r="E104" s="49">
        <v>1</v>
      </c>
      <c r="F104" s="49">
        <v>4</v>
      </c>
      <c r="J104" s="2">
        <v>44375</v>
      </c>
      <c r="K104" s="3">
        <v>1</v>
      </c>
      <c r="L104" s="4" t="s">
        <v>105</v>
      </c>
      <c r="M104" s="2">
        <v>44378</v>
      </c>
      <c r="N104" s="3">
        <v>1</v>
      </c>
      <c r="P104" s="6">
        <v>44390</v>
      </c>
      <c r="Q104" s="7">
        <v>2</v>
      </c>
      <c r="R104" s="8" t="s">
        <v>583</v>
      </c>
      <c r="S104" s="6">
        <v>44393</v>
      </c>
      <c r="T104" s="7">
        <v>2</v>
      </c>
      <c r="V104" s="6">
        <v>44398</v>
      </c>
      <c r="W104" s="7">
        <v>3</v>
      </c>
      <c r="X104" s="8" t="s">
        <v>858</v>
      </c>
      <c r="Y104" s="6">
        <v>44416</v>
      </c>
      <c r="Z104" s="7">
        <v>3</v>
      </c>
    </row>
    <row r="105" spans="4:26" x14ac:dyDescent="0.55000000000000004">
      <c r="J105" s="2">
        <v>44375</v>
      </c>
      <c r="K105" s="3">
        <v>1</v>
      </c>
      <c r="L105" s="4" t="s">
        <v>106</v>
      </c>
      <c r="M105" s="2">
        <v>44387</v>
      </c>
      <c r="N105" s="3">
        <v>1</v>
      </c>
      <c r="P105" s="6">
        <v>44390</v>
      </c>
      <c r="Q105" s="7">
        <v>2</v>
      </c>
      <c r="R105" s="8" t="s">
        <v>584</v>
      </c>
      <c r="S105" s="6">
        <v>44393</v>
      </c>
      <c r="T105" s="7">
        <v>2</v>
      </c>
      <c r="V105" s="6">
        <v>44398</v>
      </c>
      <c r="W105" s="7">
        <v>3</v>
      </c>
      <c r="X105" s="8" t="s">
        <v>859</v>
      </c>
      <c r="Y105" s="6">
        <v>44416</v>
      </c>
      <c r="Z105" s="7">
        <v>3</v>
      </c>
    </row>
    <row r="106" spans="4:26" x14ac:dyDescent="0.55000000000000004">
      <c r="J106" s="2">
        <v>44375</v>
      </c>
      <c r="K106" s="3">
        <v>1</v>
      </c>
      <c r="L106" s="4" t="s">
        <v>107</v>
      </c>
      <c r="M106" s="2">
        <v>44378</v>
      </c>
      <c r="N106" s="3">
        <v>1</v>
      </c>
      <c r="P106" s="6">
        <v>44390</v>
      </c>
      <c r="Q106" s="7">
        <v>2</v>
      </c>
      <c r="R106" s="8" t="s">
        <v>585</v>
      </c>
      <c r="S106" s="6">
        <v>44393</v>
      </c>
      <c r="T106" s="7">
        <v>2</v>
      </c>
      <c r="V106" s="6">
        <v>44398</v>
      </c>
      <c r="W106" s="7">
        <v>3</v>
      </c>
      <c r="X106" s="8" t="s">
        <v>860</v>
      </c>
      <c r="Y106" s="6">
        <v>44410</v>
      </c>
      <c r="Z106" s="7">
        <v>3</v>
      </c>
    </row>
    <row r="107" spans="4:26" x14ac:dyDescent="0.55000000000000004">
      <c r="J107" s="2">
        <v>44375</v>
      </c>
      <c r="K107" s="3">
        <v>1</v>
      </c>
      <c r="L107" s="4" t="s">
        <v>108</v>
      </c>
      <c r="M107" s="2">
        <v>44402</v>
      </c>
      <c r="N107" s="3">
        <v>1</v>
      </c>
      <c r="P107" s="6">
        <v>44390</v>
      </c>
      <c r="Q107" s="7">
        <v>2</v>
      </c>
      <c r="R107" s="8" t="s">
        <v>586</v>
      </c>
      <c r="S107" s="6">
        <v>44393</v>
      </c>
      <c r="T107" s="7">
        <v>2</v>
      </c>
      <c r="V107" s="6">
        <v>44398</v>
      </c>
      <c r="W107" s="7">
        <v>3</v>
      </c>
      <c r="X107" s="8" t="s">
        <v>861</v>
      </c>
      <c r="Y107" s="6">
        <v>44413</v>
      </c>
      <c r="Z107" s="7">
        <v>3</v>
      </c>
    </row>
    <row r="108" spans="4:26" x14ac:dyDescent="0.55000000000000004">
      <c r="J108" s="2">
        <v>44375</v>
      </c>
      <c r="K108" s="3">
        <v>1</v>
      </c>
      <c r="L108" s="4" t="s">
        <v>109</v>
      </c>
      <c r="M108" s="2">
        <v>44381</v>
      </c>
      <c r="N108" s="3">
        <v>1</v>
      </c>
      <c r="P108" s="6">
        <v>44390</v>
      </c>
      <c r="Q108" s="7">
        <v>2</v>
      </c>
      <c r="R108" s="8" t="s">
        <v>587</v>
      </c>
      <c r="S108" s="6">
        <v>44393</v>
      </c>
      <c r="T108" s="7">
        <v>2</v>
      </c>
      <c r="V108" s="6">
        <v>44401</v>
      </c>
      <c r="W108" s="7">
        <v>3</v>
      </c>
      <c r="X108" s="8" t="s">
        <v>862</v>
      </c>
      <c r="Y108" s="6">
        <v>44404</v>
      </c>
      <c r="Z108" s="7">
        <v>3</v>
      </c>
    </row>
    <row r="109" spans="4:26" x14ac:dyDescent="0.55000000000000004">
      <c r="J109" s="2">
        <v>44375</v>
      </c>
      <c r="K109" s="3">
        <v>1</v>
      </c>
      <c r="L109" s="4" t="s">
        <v>110</v>
      </c>
      <c r="M109" s="2">
        <v>44387</v>
      </c>
      <c r="N109" s="3">
        <v>1</v>
      </c>
      <c r="P109" s="6">
        <v>44390</v>
      </c>
      <c r="Q109" s="7">
        <v>2</v>
      </c>
      <c r="R109" s="8" t="s">
        <v>588</v>
      </c>
      <c r="S109" s="6">
        <v>44393</v>
      </c>
      <c r="T109" s="7">
        <v>2</v>
      </c>
      <c r="V109" s="6">
        <v>44401</v>
      </c>
      <c r="W109" s="7">
        <v>3</v>
      </c>
      <c r="X109" s="8" t="s">
        <v>863</v>
      </c>
      <c r="Y109" s="6">
        <v>44404</v>
      </c>
      <c r="Z109" s="7">
        <v>3</v>
      </c>
    </row>
    <row r="110" spans="4:26" x14ac:dyDescent="0.55000000000000004">
      <c r="J110" s="2">
        <v>44375</v>
      </c>
      <c r="K110" s="3">
        <v>1</v>
      </c>
      <c r="L110" s="4" t="s">
        <v>111</v>
      </c>
      <c r="M110" s="2">
        <v>44378</v>
      </c>
      <c r="N110" s="3">
        <v>1</v>
      </c>
      <c r="P110" s="6">
        <v>44390</v>
      </c>
      <c r="Q110" s="7">
        <v>2</v>
      </c>
      <c r="R110" s="8" t="s">
        <v>589</v>
      </c>
      <c r="S110" s="6">
        <v>44393</v>
      </c>
      <c r="T110" s="7">
        <v>2</v>
      </c>
      <c r="V110" s="6">
        <v>44401</v>
      </c>
      <c r="W110" s="7">
        <v>3</v>
      </c>
      <c r="X110" s="8" t="s">
        <v>864</v>
      </c>
      <c r="Y110" s="6">
        <v>44416</v>
      </c>
      <c r="Z110" s="7">
        <v>3</v>
      </c>
    </row>
    <row r="111" spans="4:26" x14ac:dyDescent="0.55000000000000004">
      <c r="J111" s="2">
        <v>44375</v>
      </c>
      <c r="K111" s="3">
        <v>1</v>
      </c>
      <c r="L111" s="4" t="s">
        <v>112</v>
      </c>
      <c r="M111" s="2">
        <v>44378</v>
      </c>
      <c r="N111" s="3">
        <v>1</v>
      </c>
      <c r="P111" s="6">
        <v>44390</v>
      </c>
      <c r="Q111" s="7">
        <v>2</v>
      </c>
      <c r="R111" s="8" t="s">
        <v>590</v>
      </c>
      <c r="S111" s="6">
        <v>44393</v>
      </c>
      <c r="T111" s="7">
        <v>2</v>
      </c>
      <c r="V111" s="6">
        <v>44401</v>
      </c>
      <c r="W111" s="7">
        <v>3</v>
      </c>
      <c r="X111" s="8" t="s">
        <v>865</v>
      </c>
      <c r="Y111" s="6">
        <v>44404</v>
      </c>
      <c r="Z111" s="7">
        <v>3</v>
      </c>
    </row>
    <row r="112" spans="4:26" x14ac:dyDescent="0.55000000000000004">
      <c r="J112" s="2">
        <v>44378</v>
      </c>
      <c r="K112" s="3">
        <v>1</v>
      </c>
      <c r="L112" s="4" t="s">
        <v>113</v>
      </c>
      <c r="M112" s="2">
        <v>44381</v>
      </c>
      <c r="N112" s="3">
        <v>1</v>
      </c>
      <c r="P112" s="6">
        <v>44390</v>
      </c>
      <c r="Q112" s="7">
        <v>2</v>
      </c>
      <c r="R112" s="8" t="s">
        <v>591</v>
      </c>
      <c r="S112" s="6">
        <v>44393</v>
      </c>
      <c r="T112" s="7">
        <v>2</v>
      </c>
      <c r="V112" s="6">
        <v>44401</v>
      </c>
      <c r="W112" s="7">
        <v>3</v>
      </c>
      <c r="X112" s="8" t="s">
        <v>866</v>
      </c>
      <c r="Y112" s="6">
        <v>44404</v>
      </c>
      <c r="Z112" s="7">
        <v>3</v>
      </c>
    </row>
    <row r="113" spans="10:26" x14ac:dyDescent="0.55000000000000004">
      <c r="J113" s="2">
        <v>44378</v>
      </c>
      <c r="K113" s="3">
        <v>1</v>
      </c>
      <c r="L113" s="4" t="s">
        <v>114</v>
      </c>
      <c r="M113" s="2">
        <v>44381</v>
      </c>
      <c r="N113" s="3">
        <v>1</v>
      </c>
      <c r="P113" s="6">
        <v>44390</v>
      </c>
      <c r="Q113" s="7">
        <v>2</v>
      </c>
      <c r="R113" s="8" t="s">
        <v>592</v>
      </c>
      <c r="S113" s="6">
        <v>44393</v>
      </c>
      <c r="T113" s="7">
        <v>2</v>
      </c>
      <c r="V113" s="6">
        <v>44401</v>
      </c>
      <c r="W113" s="7">
        <v>3</v>
      </c>
      <c r="X113" s="8" t="s">
        <v>867</v>
      </c>
      <c r="Y113" s="6">
        <v>44404</v>
      </c>
      <c r="Z113" s="7">
        <v>3</v>
      </c>
    </row>
    <row r="114" spans="10:26" x14ac:dyDescent="0.55000000000000004">
      <c r="J114" s="2">
        <v>44378</v>
      </c>
      <c r="K114" s="3">
        <v>1</v>
      </c>
      <c r="L114" s="4" t="s">
        <v>115</v>
      </c>
      <c r="M114" s="2">
        <v>44390</v>
      </c>
      <c r="N114" s="3">
        <v>1</v>
      </c>
      <c r="P114" s="6">
        <v>44390</v>
      </c>
      <c r="Q114" s="7">
        <v>2</v>
      </c>
      <c r="R114" s="8" t="s">
        <v>593</v>
      </c>
      <c r="S114" s="6">
        <v>44393</v>
      </c>
      <c r="T114" s="7">
        <v>2</v>
      </c>
      <c r="V114" s="6">
        <v>44401</v>
      </c>
      <c r="W114" s="7">
        <v>3</v>
      </c>
      <c r="X114" s="8" t="s">
        <v>868</v>
      </c>
      <c r="Y114" s="6">
        <v>44404</v>
      </c>
      <c r="Z114" s="7">
        <v>3</v>
      </c>
    </row>
    <row r="115" spans="10:26" x14ac:dyDescent="0.55000000000000004">
      <c r="J115" s="2">
        <v>44378</v>
      </c>
      <c r="K115" s="3">
        <v>1</v>
      </c>
      <c r="L115" s="4" t="s">
        <v>116</v>
      </c>
      <c r="M115" s="2">
        <v>44384</v>
      </c>
      <c r="N115" s="3">
        <v>1</v>
      </c>
      <c r="P115" s="6">
        <v>44390</v>
      </c>
      <c r="Q115" s="7">
        <v>2</v>
      </c>
      <c r="R115" s="8" t="s">
        <v>594</v>
      </c>
      <c r="S115" s="6">
        <v>44393</v>
      </c>
      <c r="T115" s="7">
        <v>2</v>
      </c>
      <c r="V115" s="6">
        <v>44401</v>
      </c>
      <c r="W115" s="7">
        <v>3</v>
      </c>
      <c r="X115" s="8" t="s">
        <v>869</v>
      </c>
      <c r="Y115" s="6">
        <v>44407</v>
      </c>
      <c r="Z115" s="7">
        <v>3</v>
      </c>
    </row>
    <row r="116" spans="10:26" x14ac:dyDescent="0.55000000000000004">
      <c r="J116" s="2">
        <v>44378</v>
      </c>
      <c r="K116" s="3">
        <v>1</v>
      </c>
      <c r="L116" s="4" t="s">
        <v>117</v>
      </c>
      <c r="M116" s="2">
        <v>44396</v>
      </c>
      <c r="N116" s="3">
        <v>1</v>
      </c>
      <c r="P116" s="6">
        <v>44390</v>
      </c>
      <c r="Q116" s="7">
        <v>2</v>
      </c>
      <c r="R116" s="8" t="s">
        <v>595</v>
      </c>
      <c r="S116" s="6">
        <v>44393</v>
      </c>
      <c r="T116" s="7">
        <v>2</v>
      </c>
      <c r="V116" s="6">
        <v>44401</v>
      </c>
      <c r="W116" s="7">
        <v>3</v>
      </c>
      <c r="X116" s="8" t="s">
        <v>870</v>
      </c>
      <c r="Y116" s="6">
        <v>44404</v>
      </c>
      <c r="Z116" s="7">
        <v>3</v>
      </c>
    </row>
    <row r="117" spans="10:26" x14ac:dyDescent="0.55000000000000004">
      <c r="J117" s="2">
        <v>44378</v>
      </c>
      <c r="K117" s="3">
        <v>1</v>
      </c>
      <c r="L117" s="4" t="s">
        <v>118</v>
      </c>
      <c r="M117" s="2">
        <v>44387</v>
      </c>
      <c r="N117" s="3">
        <v>1</v>
      </c>
      <c r="P117" s="6">
        <v>44390</v>
      </c>
      <c r="Q117" s="7">
        <v>2</v>
      </c>
      <c r="R117" s="8" t="s">
        <v>596</v>
      </c>
      <c r="S117" s="6">
        <v>44399</v>
      </c>
      <c r="T117" s="7">
        <v>2</v>
      </c>
      <c r="V117" s="6">
        <v>44404</v>
      </c>
      <c r="W117" s="7">
        <v>3</v>
      </c>
      <c r="X117" s="8" t="s">
        <v>871</v>
      </c>
      <c r="Y117" s="6">
        <v>44410</v>
      </c>
      <c r="Z117" s="7">
        <v>3</v>
      </c>
    </row>
    <row r="118" spans="10:26" x14ac:dyDescent="0.55000000000000004">
      <c r="J118" s="2">
        <v>44378</v>
      </c>
      <c r="K118" s="3">
        <v>1</v>
      </c>
      <c r="L118" s="4" t="s">
        <v>119</v>
      </c>
      <c r="M118" s="2">
        <v>44387</v>
      </c>
      <c r="N118" s="3">
        <v>1</v>
      </c>
      <c r="P118" s="6">
        <v>44390</v>
      </c>
      <c r="Q118" s="7">
        <v>2</v>
      </c>
      <c r="R118" s="8" t="s">
        <v>597</v>
      </c>
      <c r="S118" s="6">
        <v>44393</v>
      </c>
      <c r="T118" s="7">
        <v>2</v>
      </c>
      <c r="V118" s="6">
        <v>44407</v>
      </c>
      <c r="W118" s="7">
        <v>3</v>
      </c>
      <c r="X118" s="8" t="s">
        <v>872</v>
      </c>
      <c r="Y118" s="6">
        <v>44410</v>
      </c>
      <c r="Z118" s="7">
        <v>3</v>
      </c>
    </row>
    <row r="119" spans="10:26" x14ac:dyDescent="0.55000000000000004">
      <c r="J119" s="2">
        <v>44378</v>
      </c>
      <c r="K119" s="3">
        <v>1</v>
      </c>
      <c r="L119" s="4" t="s">
        <v>120</v>
      </c>
      <c r="M119" s="2">
        <v>44384</v>
      </c>
      <c r="N119" s="3">
        <v>1</v>
      </c>
      <c r="P119" s="6">
        <v>44390</v>
      </c>
      <c r="Q119" s="7">
        <v>2</v>
      </c>
      <c r="R119" s="8" t="s">
        <v>598</v>
      </c>
      <c r="S119" s="6">
        <v>44396</v>
      </c>
      <c r="T119" s="7">
        <v>2</v>
      </c>
      <c r="V119" s="6">
        <v>44407</v>
      </c>
      <c r="W119" s="7">
        <v>3</v>
      </c>
      <c r="X119" s="8" t="s">
        <v>873</v>
      </c>
      <c r="Y119" s="6">
        <v>44416</v>
      </c>
      <c r="Z119" s="7">
        <v>3</v>
      </c>
    </row>
    <row r="120" spans="10:26" x14ac:dyDescent="0.55000000000000004">
      <c r="J120" s="2">
        <v>44378</v>
      </c>
      <c r="K120" s="3">
        <v>1</v>
      </c>
      <c r="L120" s="4" t="s">
        <v>121</v>
      </c>
      <c r="M120" s="2">
        <v>44381</v>
      </c>
      <c r="N120" s="3">
        <v>1</v>
      </c>
      <c r="P120" s="6">
        <v>44390</v>
      </c>
      <c r="Q120" s="7">
        <v>2</v>
      </c>
      <c r="R120" s="8" t="s">
        <v>599</v>
      </c>
      <c r="S120" s="6">
        <v>44393</v>
      </c>
      <c r="T120" s="7">
        <v>2</v>
      </c>
      <c r="V120" s="6">
        <v>44410</v>
      </c>
      <c r="W120" s="7">
        <v>3</v>
      </c>
      <c r="X120" s="8" t="s">
        <v>874</v>
      </c>
      <c r="Y120" s="6">
        <v>44422</v>
      </c>
      <c r="Z120" s="7">
        <v>3</v>
      </c>
    </row>
    <row r="121" spans="10:26" x14ac:dyDescent="0.55000000000000004">
      <c r="J121" s="2">
        <v>44378</v>
      </c>
      <c r="K121" s="3">
        <v>1</v>
      </c>
      <c r="L121" s="4" t="s">
        <v>122</v>
      </c>
      <c r="M121" s="2">
        <v>44381</v>
      </c>
      <c r="N121" s="3">
        <v>1</v>
      </c>
      <c r="P121" s="6">
        <v>44393</v>
      </c>
      <c r="Q121" s="7">
        <v>2</v>
      </c>
      <c r="R121" s="8" t="s">
        <v>600</v>
      </c>
      <c r="S121" s="6">
        <v>44396</v>
      </c>
      <c r="T121" s="7">
        <v>2</v>
      </c>
      <c r="V121" s="6">
        <v>44410</v>
      </c>
      <c r="W121" s="7">
        <v>3</v>
      </c>
      <c r="X121" s="8" t="s">
        <v>875</v>
      </c>
      <c r="Y121" s="6">
        <v>44416</v>
      </c>
      <c r="Z121" s="7">
        <v>3</v>
      </c>
    </row>
    <row r="122" spans="10:26" x14ac:dyDescent="0.55000000000000004">
      <c r="J122" s="2">
        <v>44378</v>
      </c>
      <c r="K122" s="3">
        <v>1</v>
      </c>
      <c r="L122" s="4" t="s">
        <v>123</v>
      </c>
      <c r="M122" s="2">
        <v>44387</v>
      </c>
      <c r="N122" s="3">
        <v>1</v>
      </c>
      <c r="P122" s="6">
        <v>44393</v>
      </c>
      <c r="Q122" s="7">
        <v>2</v>
      </c>
      <c r="R122" s="8" t="s">
        <v>601</v>
      </c>
      <c r="S122" s="6">
        <v>44399</v>
      </c>
      <c r="T122" s="7">
        <v>2</v>
      </c>
      <c r="V122" s="6">
        <v>44413</v>
      </c>
      <c r="W122" s="7">
        <v>3</v>
      </c>
      <c r="X122" s="8" t="s">
        <v>876</v>
      </c>
      <c r="Y122" s="6">
        <v>44419</v>
      </c>
      <c r="Z122" s="7">
        <v>3</v>
      </c>
    </row>
    <row r="123" spans="10:26" x14ac:dyDescent="0.55000000000000004">
      <c r="J123" s="2">
        <v>44378</v>
      </c>
      <c r="K123" s="3">
        <v>1</v>
      </c>
      <c r="L123" s="4" t="s">
        <v>124</v>
      </c>
      <c r="M123" s="2">
        <v>44381</v>
      </c>
      <c r="N123" s="3">
        <v>1</v>
      </c>
      <c r="P123" s="6">
        <v>44393</v>
      </c>
      <c r="Q123" s="7">
        <v>2</v>
      </c>
      <c r="R123" s="8" t="s">
        <v>602</v>
      </c>
      <c r="S123" s="6">
        <v>44396</v>
      </c>
      <c r="T123" s="7">
        <v>2</v>
      </c>
      <c r="V123" s="6">
        <v>44419</v>
      </c>
      <c r="W123" s="7">
        <v>3</v>
      </c>
      <c r="X123" s="8" t="s">
        <v>877</v>
      </c>
      <c r="Y123" s="6">
        <v>44428</v>
      </c>
      <c r="Z123" s="7">
        <v>3</v>
      </c>
    </row>
    <row r="124" spans="10:26" x14ac:dyDescent="0.55000000000000004">
      <c r="J124" s="2">
        <v>44378</v>
      </c>
      <c r="K124" s="3">
        <v>1</v>
      </c>
      <c r="L124" s="4" t="s">
        <v>125</v>
      </c>
      <c r="M124" s="2">
        <v>44381</v>
      </c>
      <c r="N124" s="3">
        <v>1</v>
      </c>
      <c r="P124" s="6">
        <v>44393</v>
      </c>
      <c r="Q124" s="7">
        <v>2</v>
      </c>
      <c r="R124" s="8" t="s">
        <v>603</v>
      </c>
      <c r="S124" s="6">
        <v>44399</v>
      </c>
      <c r="T124" s="7">
        <v>2</v>
      </c>
      <c r="V124" s="6">
        <v>44422</v>
      </c>
      <c r="W124" s="7">
        <v>3</v>
      </c>
      <c r="X124" s="8" t="s">
        <v>878</v>
      </c>
      <c r="Y124" s="6">
        <v>44425</v>
      </c>
      <c r="Z124" s="7">
        <v>3</v>
      </c>
    </row>
    <row r="125" spans="10:26" x14ac:dyDescent="0.55000000000000004">
      <c r="J125" s="2">
        <v>44378</v>
      </c>
      <c r="K125" s="3">
        <v>1</v>
      </c>
      <c r="L125" s="4" t="s">
        <v>126</v>
      </c>
      <c r="M125" s="2">
        <v>44387</v>
      </c>
      <c r="N125" s="3">
        <v>1</v>
      </c>
      <c r="P125" s="6">
        <v>44393</v>
      </c>
      <c r="Q125" s="7">
        <v>2</v>
      </c>
      <c r="R125" s="8" t="s">
        <v>604</v>
      </c>
      <c r="S125" s="6">
        <v>44396</v>
      </c>
      <c r="T125" s="7">
        <v>2</v>
      </c>
      <c r="V125" s="6">
        <v>44422</v>
      </c>
      <c r="W125" s="7">
        <v>3</v>
      </c>
      <c r="X125" s="8" t="s">
        <v>879</v>
      </c>
      <c r="Y125" s="6">
        <v>44440</v>
      </c>
      <c r="Z125" s="7">
        <v>3</v>
      </c>
    </row>
    <row r="126" spans="10:26" x14ac:dyDescent="0.55000000000000004">
      <c r="J126" s="2">
        <v>44378</v>
      </c>
      <c r="K126" s="3">
        <v>1</v>
      </c>
      <c r="L126" s="4" t="s">
        <v>127</v>
      </c>
      <c r="M126" s="2">
        <v>44393</v>
      </c>
      <c r="N126" s="3">
        <v>1</v>
      </c>
      <c r="P126" s="6">
        <v>44393</v>
      </c>
      <c r="Q126" s="7">
        <v>2</v>
      </c>
      <c r="R126" s="8" t="s">
        <v>605</v>
      </c>
      <c r="S126" s="6">
        <v>44399</v>
      </c>
      <c r="T126" s="7">
        <v>2</v>
      </c>
      <c r="V126" s="6">
        <v>44422</v>
      </c>
      <c r="W126" s="7">
        <v>3</v>
      </c>
      <c r="X126" s="8" t="s">
        <v>880</v>
      </c>
      <c r="Y126" s="6">
        <v>44425</v>
      </c>
      <c r="Z126" s="7">
        <v>3</v>
      </c>
    </row>
    <row r="127" spans="10:26" x14ac:dyDescent="0.55000000000000004">
      <c r="J127" s="2">
        <v>44378</v>
      </c>
      <c r="K127" s="3">
        <v>1</v>
      </c>
      <c r="L127" s="4" t="s">
        <v>128</v>
      </c>
      <c r="M127" s="2">
        <v>44399</v>
      </c>
      <c r="N127" s="3">
        <v>1</v>
      </c>
      <c r="P127" s="6">
        <v>44393</v>
      </c>
      <c r="Q127" s="7">
        <v>2</v>
      </c>
      <c r="R127" s="8" t="s">
        <v>606</v>
      </c>
      <c r="S127" s="6">
        <v>44396</v>
      </c>
      <c r="T127" s="7">
        <v>2</v>
      </c>
      <c r="V127" s="6">
        <v>44347</v>
      </c>
      <c r="W127" s="7">
        <v>3</v>
      </c>
      <c r="X127" s="8" t="s">
        <v>881</v>
      </c>
      <c r="Y127" s="6">
        <v>44382</v>
      </c>
      <c r="Z127" s="7">
        <v>4</v>
      </c>
    </row>
    <row r="128" spans="10:26" x14ac:dyDescent="0.55000000000000004">
      <c r="J128" s="2">
        <v>44378</v>
      </c>
      <c r="K128" s="3">
        <v>1</v>
      </c>
      <c r="L128" s="4" t="s">
        <v>129</v>
      </c>
      <c r="M128" s="2">
        <v>44381</v>
      </c>
      <c r="N128" s="3">
        <v>1</v>
      </c>
      <c r="P128" s="6">
        <v>44393</v>
      </c>
      <c r="Q128" s="7">
        <v>2</v>
      </c>
      <c r="R128" s="8" t="s">
        <v>607</v>
      </c>
      <c r="S128" s="6">
        <v>44402</v>
      </c>
      <c r="T128" s="7">
        <v>2</v>
      </c>
      <c r="V128" s="6">
        <v>44383</v>
      </c>
      <c r="W128" s="7">
        <v>3</v>
      </c>
      <c r="X128" s="8" t="s">
        <v>882</v>
      </c>
      <c r="Y128" s="6">
        <v>44391</v>
      </c>
      <c r="Z128" s="7">
        <v>4</v>
      </c>
    </row>
    <row r="129" spans="10:26" x14ac:dyDescent="0.55000000000000004">
      <c r="J129" s="2">
        <v>44378</v>
      </c>
      <c r="K129" s="3">
        <v>1</v>
      </c>
      <c r="L129" s="4" t="s">
        <v>130</v>
      </c>
      <c r="M129" s="2">
        <v>44387</v>
      </c>
      <c r="N129" s="3">
        <v>1</v>
      </c>
      <c r="P129" s="6">
        <v>44393</v>
      </c>
      <c r="Q129" s="7">
        <v>2</v>
      </c>
      <c r="R129" s="8" t="s">
        <v>608</v>
      </c>
      <c r="S129" s="6">
        <v>44396</v>
      </c>
      <c r="T129" s="7">
        <v>2</v>
      </c>
      <c r="V129" s="6">
        <v>44395</v>
      </c>
      <c r="W129" s="7">
        <v>3</v>
      </c>
      <c r="X129" s="8" t="s">
        <v>883</v>
      </c>
      <c r="Y129" s="6">
        <v>44403</v>
      </c>
      <c r="Z129" s="7">
        <v>4</v>
      </c>
    </row>
    <row r="130" spans="10:26" x14ac:dyDescent="0.55000000000000004">
      <c r="J130" s="2">
        <v>44378</v>
      </c>
      <c r="K130" s="3">
        <v>1</v>
      </c>
      <c r="L130" s="4" t="s">
        <v>131</v>
      </c>
      <c r="M130" s="2">
        <v>44381</v>
      </c>
      <c r="N130" s="3">
        <v>1</v>
      </c>
      <c r="P130" s="6">
        <v>44393</v>
      </c>
      <c r="Q130" s="7">
        <v>2</v>
      </c>
      <c r="R130" s="8" t="s">
        <v>609</v>
      </c>
      <c r="S130" s="6">
        <v>44402</v>
      </c>
      <c r="T130" s="7">
        <v>2</v>
      </c>
      <c r="V130" s="6">
        <v>44395</v>
      </c>
      <c r="W130" s="7">
        <v>3</v>
      </c>
      <c r="X130" s="8" t="s">
        <v>884</v>
      </c>
      <c r="Y130" s="6">
        <v>44400</v>
      </c>
      <c r="Z130" s="7">
        <v>4</v>
      </c>
    </row>
    <row r="131" spans="10:26" x14ac:dyDescent="0.55000000000000004">
      <c r="J131" s="2">
        <v>44378</v>
      </c>
      <c r="K131" s="3">
        <v>1</v>
      </c>
      <c r="L131" s="4" t="s">
        <v>132</v>
      </c>
      <c r="M131" s="2">
        <v>44384</v>
      </c>
      <c r="N131" s="3">
        <v>1</v>
      </c>
      <c r="P131" s="6">
        <v>44393</v>
      </c>
      <c r="Q131" s="7">
        <v>2</v>
      </c>
      <c r="R131" s="8" t="s">
        <v>610</v>
      </c>
      <c r="S131" s="6">
        <v>44399</v>
      </c>
      <c r="T131" s="7">
        <v>2</v>
      </c>
      <c r="V131" s="6">
        <v>44416</v>
      </c>
      <c r="W131" s="7">
        <v>3</v>
      </c>
      <c r="X131" s="8" t="s">
        <v>885</v>
      </c>
      <c r="Y131" s="6">
        <v>44418</v>
      </c>
      <c r="Z131" s="7">
        <v>4</v>
      </c>
    </row>
    <row r="132" spans="10:26" x14ac:dyDescent="0.55000000000000004">
      <c r="J132" s="2">
        <v>44378</v>
      </c>
      <c r="K132" s="3">
        <v>1</v>
      </c>
      <c r="L132" s="4" t="s">
        <v>133</v>
      </c>
      <c r="M132" s="2">
        <v>44381</v>
      </c>
      <c r="N132" s="3">
        <v>1</v>
      </c>
      <c r="P132" s="6">
        <v>44393</v>
      </c>
      <c r="Q132" s="7">
        <v>2</v>
      </c>
      <c r="R132" s="8" t="s">
        <v>611</v>
      </c>
      <c r="S132" s="6">
        <v>44405</v>
      </c>
      <c r="T132" s="7">
        <v>2</v>
      </c>
    </row>
    <row r="133" spans="10:26" x14ac:dyDescent="0.55000000000000004">
      <c r="J133" s="2">
        <v>44378</v>
      </c>
      <c r="K133" s="3">
        <v>1</v>
      </c>
      <c r="L133" s="4" t="s">
        <v>134</v>
      </c>
      <c r="M133" s="2">
        <v>44381</v>
      </c>
      <c r="N133" s="3">
        <v>1</v>
      </c>
      <c r="P133" s="6">
        <v>44396</v>
      </c>
      <c r="Q133" s="7">
        <v>2</v>
      </c>
      <c r="R133" s="8" t="s">
        <v>612</v>
      </c>
      <c r="S133" s="6">
        <v>44399</v>
      </c>
      <c r="T133" s="7">
        <v>2</v>
      </c>
    </row>
    <row r="134" spans="10:26" x14ac:dyDescent="0.55000000000000004">
      <c r="J134" s="2">
        <v>44378</v>
      </c>
      <c r="K134" s="3">
        <v>1</v>
      </c>
      <c r="L134" s="4" t="s">
        <v>135</v>
      </c>
      <c r="M134" s="2">
        <v>44381</v>
      </c>
      <c r="N134" s="3">
        <v>1</v>
      </c>
      <c r="P134" s="6">
        <v>44396</v>
      </c>
      <c r="Q134" s="7">
        <v>2</v>
      </c>
      <c r="R134" s="8" t="s">
        <v>613</v>
      </c>
      <c r="S134" s="6">
        <v>44399</v>
      </c>
      <c r="T134" s="7">
        <v>2</v>
      </c>
    </row>
    <row r="135" spans="10:26" x14ac:dyDescent="0.55000000000000004">
      <c r="J135" s="2">
        <v>44378</v>
      </c>
      <c r="K135" s="3">
        <v>1</v>
      </c>
      <c r="L135" s="4" t="s">
        <v>136</v>
      </c>
      <c r="M135" s="2">
        <v>44387</v>
      </c>
      <c r="N135" s="3">
        <v>1</v>
      </c>
      <c r="P135" s="6">
        <v>44396</v>
      </c>
      <c r="Q135" s="7">
        <v>2</v>
      </c>
      <c r="R135" s="8" t="s">
        <v>614</v>
      </c>
      <c r="S135" s="6">
        <v>44417</v>
      </c>
      <c r="T135" s="7">
        <v>2</v>
      </c>
    </row>
    <row r="136" spans="10:26" x14ac:dyDescent="0.55000000000000004">
      <c r="J136" s="2">
        <v>44378</v>
      </c>
      <c r="K136" s="3">
        <v>1</v>
      </c>
      <c r="L136" s="4" t="s">
        <v>137</v>
      </c>
      <c r="M136" s="2">
        <v>44384</v>
      </c>
      <c r="N136" s="3">
        <v>1</v>
      </c>
      <c r="P136" s="6">
        <v>44396</v>
      </c>
      <c r="Q136" s="7">
        <v>2</v>
      </c>
      <c r="R136" s="8" t="s">
        <v>615</v>
      </c>
      <c r="S136" s="6">
        <v>44399</v>
      </c>
      <c r="T136" s="7">
        <v>2</v>
      </c>
    </row>
    <row r="137" spans="10:26" x14ac:dyDescent="0.55000000000000004">
      <c r="J137" s="2">
        <v>44381</v>
      </c>
      <c r="K137" s="3">
        <v>1</v>
      </c>
      <c r="L137" s="4" t="s">
        <v>138</v>
      </c>
      <c r="M137" s="2">
        <v>44384</v>
      </c>
      <c r="N137" s="3">
        <v>1</v>
      </c>
      <c r="P137" s="6">
        <v>44396</v>
      </c>
      <c r="Q137" s="7">
        <v>2</v>
      </c>
      <c r="R137" s="8" t="s">
        <v>616</v>
      </c>
      <c r="S137" s="6">
        <v>44405</v>
      </c>
      <c r="T137" s="7">
        <v>2</v>
      </c>
    </row>
    <row r="138" spans="10:26" x14ac:dyDescent="0.55000000000000004">
      <c r="J138" s="2">
        <v>44381</v>
      </c>
      <c r="K138" s="3">
        <v>1</v>
      </c>
      <c r="L138" s="4" t="s">
        <v>139</v>
      </c>
      <c r="M138" s="2">
        <v>44384</v>
      </c>
      <c r="N138" s="3">
        <v>1</v>
      </c>
      <c r="P138" s="6">
        <v>44396</v>
      </c>
      <c r="Q138" s="7">
        <v>2</v>
      </c>
      <c r="R138" s="8" t="s">
        <v>617</v>
      </c>
      <c r="S138" s="6">
        <v>44402</v>
      </c>
      <c r="T138" s="7">
        <v>2</v>
      </c>
    </row>
    <row r="139" spans="10:26" x14ac:dyDescent="0.55000000000000004">
      <c r="J139" s="2">
        <v>44381</v>
      </c>
      <c r="K139" s="3">
        <v>1</v>
      </c>
      <c r="L139" s="4" t="s">
        <v>140</v>
      </c>
      <c r="M139" s="2">
        <v>44390</v>
      </c>
      <c r="N139" s="3">
        <v>1</v>
      </c>
      <c r="P139" s="6">
        <v>44396</v>
      </c>
      <c r="Q139" s="7">
        <v>2</v>
      </c>
      <c r="R139" s="8" t="s">
        <v>618</v>
      </c>
      <c r="S139" s="6">
        <v>44402</v>
      </c>
      <c r="T139" s="7">
        <v>2</v>
      </c>
    </row>
    <row r="140" spans="10:26" x14ac:dyDescent="0.55000000000000004">
      <c r="J140" s="2">
        <v>44381</v>
      </c>
      <c r="K140" s="3">
        <v>1</v>
      </c>
      <c r="L140" s="4" t="s">
        <v>141</v>
      </c>
      <c r="M140" s="2">
        <v>44384</v>
      </c>
      <c r="N140" s="3">
        <v>1</v>
      </c>
      <c r="P140" s="6">
        <v>44396</v>
      </c>
      <c r="Q140" s="7">
        <v>2</v>
      </c>
      <c r="R140" s="8" t="s">
        <v>619</v>
      </c>
      <c r="S140" s="6">
        <v>44411</v>
      </c>
      <c r="T140" s="7">
        <v>2</v>
      </c>
    </row>
    <row r="141" spans="10:26" x14ac:dyDescent="0.55000000000000004">
      <c r="J141" s="2">
        <v>44381</v>
      </c>
      <c r="K141" s="3">
        <v>1</v>
      </c>
      <c r="L141" s="4" t="s">
        <v>142</v>
      </c>
      <c r="M141" s="2">
        <v>44399</v>
      </c>
      <c r="N141" s="3">
        <v>1</v>
      </c>
      <c r="P141" s="6">
        <v>44396</v>
      </c>
      <c r="Q141" s="7">
        <v>2</v>
      </c>
      <c r="R141" s="8" t="s">
        <v>620</v>
      </c>
      <c r="S141" s="6">
        <v>44408</v>
      </c>
      <c r="T141" s="7">
        <v>2</v>
      </c>
    </row>
    <row r="142" spans="10:26" x14ac:dyDescent="0.55000000000000004">
      <c r="J142" s="2">
        <v>44381</v>
      </c>
      <c r="K142" s="3">
        <v>1</v>
      </c>
      <c r="L142" s="4" t="s">
        <v>143</v>
      </c>
      <c r="M142" s="2">
        <v>44393</v>
      </c>
      <c r="N142" s="3">
        <v>1</v>
      </c>
      <c r="P142" s="6">
        <v>44396</v>
      </c>
      <c r="Q142" s="7">
        <v>2</v>
      </c>
      <c r="R142" s="8" t="s">
        <v>621</v>
      </c>
      <c r="S142" s="6">
        <v>44402</v>
      </c>
      <c r="T142" s="7">
        <v>2</v>
      </c>
    </row>
    <row r="143" spans="10:26" x14ac:dyDescent="0.55000000000000004">
      <c r="J143" s="2">
        <v>44381</v>
      </c>
      <c r="K143" s="3">
        <v>1</v>
      </c>
      <c r="L143" s="4" t="s">
        <v>144</v>
      </c>
      <c r="M143" s="2">
        <v>44384</v>
      </c>
      <c r="N143" s="3">
        <v>1</v>
      </c>
      <c r="P143" s="6">
        <v>44396</v>
      </c>
      <c r="Q143" s="7">
        <v>2</v>
      </c>
      <c r="R143" s="8" t="s">
        <v>622</v>
      </c>
      <c r="S143" s="6">
        <v>44399</v>
      </c>
      <c r="T143" s="7">
        <v>2</v>
      </c>
    </row>
    <row r="144" spans="10:26" x14ac:dyDescent="0.55000000000000004">
      <c r="J144" s="2">
        <v>44381</v>
      </c>
      <c r="K144" s="3">
        <v>1</v>
      </c>
      <c r="L144" s="4" t="s">
        <v>145</v>
      </c>
      <c r="M144" s="2">
        <v>44384</v>
      </c>
      <c r="N144" s="3">
        <v>1</v>
      </c>
      <c r="P144" s="6">
        <v>44396</v>
      </c>
      <c r="Q144" s="7">
        <v>2</v>
      </c>
      <c r="R144" s="8" t="s">
        <v>623</v>
      </c>
      <c r="S144" s="6">
        <v>44399</v>
      </c>
      <c r="T144" s="7">
        <v>2</v>
      </c>
    </row>
    <row r="145" spans="10:20" x14ac:dyDescent="0.55000000000000004">
      <c r="J145" s="2">
        <v>44381</v>
      </c>
      <c r="K145" s="3">
        <v>1</v>
      </c>
      <c r="L145" s="4" t="s">
        <v>146</v>
      </c>
      <c r="M145" s="2">
        <v>44384</v>
      </c>
      <c r="N145" s="3">
        <v>1</v>
      </c>
      <c r="P145" s="6">
        <v>44396</v>
      </c>
      <c r="Q145" s="7">
        <v>2</v>
      </c>
      <c r="R145" s="8" t="s">
        <v>624</v>
      </c>
      <c r="S145" s="6">
        <v>44402</v>
      </c>
      <c r="T145" s="7">
        <v>2</v>
      </c>
    </row>
    <row r="146" spans="10:20" x14ac:dyDescent="0.55000000000000004">
      <c r="J146" s="2">
        <v>44381</v>
      </c>
      <c r="K146" s="3">
        <v>1</v>
      </c>
      <c r="L146" s="4" t="s">
        <v>147</v>
      </c>
      <c r="M146" s="2">
        <v>44393</v>
      </c>
      <c r="N146" s="3">
        <v>1</v>
      </c>
      <c r="P146" s="6">
        <v>44396</v>
      </c>
      <c r="Q146" s="7">
        <v>2</v>
      </c>
      <c r="R146" s="8" t="s">
        <v>625</v>
      </c>
      <c r="S146" s="6">
        <v>44399</v>
      </c>
      <c r="T146" s="7">
        <v>2</v>
      </c>
    </row>
    <row r="147" spans="10:20" x14ac:dyDescent="0.55000000000000004">
      <c r="J147" s="2">
        <v>44381</v>
      </c>
      <c r="K147" s="3">
        <v>1</v>
      </c>
      <c r="L147" s="4" t="s">
        <v>148</v>
      </c>
      <c r="M147" s="2">
        <v>44390</v>
      </c>
      <c r="N147" s="3">
        <v>1</v>
      </c>
      <c r="P147" s="6">
        <v>44396</v>
      </c>
      <c r="Q147" s="7">
        <v>2</v>
      </c>
      <c r="R147" s="8" t="s">
        <v>626</v>
      </c>
      <c r="S147" s="6">
        <v>44414</v>
      </c>
      <c r="T147" s="7">
        <v>2</v>
      </c>
    </row>
    <row r="148" spans="10:20" x14ac:dyDescent="0.55000000000000004">
      <c r="J148" s="2">
        <v>44381</v>
      </c>
      <c r="K148" s="3">
        <v>1</v>
      </c>
      <c r="L148" s="4" t="s">
        <v>149</v>
      </c>
      <c r="M148" s="2">
        <v>44399</v>
      </c>
      <c r="N148" s="3">
        <v>1</v>
      </c>
      <c r="P148" s="6">
        <v>44396</v>
      </c>
      <c r="Q148" s="7">
        <v>2</v>
      </c>
      <c r="R148" s="8" t="s">
        <v>627</v>
      </c>
      <c r="S148" s="6">
        <v>44402</v>
      </c>
      <c r="T148" s="7">
        <v>2</v>
      </c>
    </row>
    <row r="149" spans="10:20" x14ac:dyDescent="0.55000000000000004">
      <c r="J149" s="2">
        <v>44381</v>
      </c>
      <c r="K149" s="3">
        <v>1</v>
      </c>
      <c r="L149" s="4" t="s">
        <v>150</v>
      </c>
      <c r="M149" s="2">
        <v>44387</v>
      </c>
      <c r="N149" s="3">
        <v>1</v>
      </c>
      <c r="P149" s="6">
        <v>44396</v>
      </c>
      <c r="Q149" s="7">
        <v>2</v>
      </c>
      <c r="R149" s="8" t="s">
        <v>628</v>
      </c>
      <c r="S149" s="6">
        <v>44402</v>
      </c>
      <c r="T149" s="7">
        <v>2</v>
      </c>
    </row>
    <row r="150" spans="10:20" x14ac:dyDescent="0.55000000000000004">
      <c r="J150" s="2">
        <v>44381</v>
      </c>
      <c r="K150" s="3">
        <v>1</v>
      </c>
      <c r="L150" s="4" t="s">
        <v>151</v>
      </c>
      <c r="M150" s="2">
        <v>44390</v>
      </c>
      <c r="N150" s="3">
        <v>1</v>
      </c>
      <c r="P150" s="6">
        <v>44396</v>
      </c>
      <c r="Q150" s="7">
        <v>2</v>
      </c>
      <c r="R150" s="8" t="s">
        <v>629</v>
      </c>
      <c r="S150" s="6">
        <v>44399</v>
      </c>
      <c r="T150" s="7">
        <v>2</v>
      </c>
    </row>
    <row r="151" spans="10:20" x14ac:dyDescent="0.55000000000000004">
      <c r="J151" s="2">
        <v>44381</v>
      </c>
      <c r="K151" s="3">
        <v>1</v>
      </c>
      <c r="L151" s="4" t="s">
        <v>152</v>
      </c>
      <c r="M151" s="2">
        <v>44396</v>
      </c>
      <c r="N151" s="3">
        <v>1</v>
      </c>
      <c r="P151" s="6">
        <v>44396</v>
      </c>
      <c r="Q151" s="7">
        <v>2</v>
      </c>
      <c r="R151" s="8" t="s">
        <v>630</v>
      </c>
      <c r="S151" s="6">
        <v>44399</v>
      </c>
      <c r="T151" s="7">
        <v>2</v>
      </c>
    </row>
    <row r="152" spans="10:20" x14ac:dyDescent="0.55000000000000004">
      <c r="J152" s="2">
        <v>44381</v>
      </c>
      <c r="K152" s="3">
        <v>1</v>
      </c>
      <c r="L152" s="4" t="s">
        <v>153</v>
      </c>
      <c r="M152" s="2">
        <v>44399</v>
      </c>
      <c r="N152" s="3">
        <v>1</v>
      </c>
      <c r="P152" s="6">
        <v>44396</v>
      </c>
      <c r="Q152" s="7">
        <v>2</v>
      </c>
      <c r="R152" s="8" t="s">
        <v>631</v>
      </c>
      <c r="S152" s="6">
        <v>44399</v>
      </c>
      <c r="T152" s="7">
        <v>2</v>
      </c>
    </row>
    <row r="153" spans="10:20" x14ac:dyDescent="0.55000000000000004">
      <c r="J153" s="2">
        <v>44381</v>
      </c>
      <c r="K153" s="3">
        <v>1</v>
      </c>
      <c r="L153" s="4" t="s">
        <v>154</v>
      </c>
      <c r="M153" s="2">
        <v>44387</v>
      </c>
      <c r="N153" s="3">
        <v>1</v>
      </c>
      <c r="P153" s="6">
        <v>44399</v>
      </c>
      <c r="Q153" s="7">
        <v>2</v>
      </c>
      <c r="R153" s="8" t="s">
        <v>632</v>
      </c>
      <c r="S153" s="6">
        <v>44402</v>
      </c>
      <c r="T153" s="7">
        <v>2</v>
      </c>
    </row>
    <row r="154" spans="10:20" x14ac:dyDescent="0.55000000000000004">
      <c r="J154" s="2">
        <v>44384</v>
      </c>
      <c r="K154" s="3">
        <v>1</v>
      </c>
      <c r="L154" s="4" t="s">
        <v>155</v>
      </c>
      <c r="M154" s="2">
        <v>44402</v>
      </c>
      <c r="N154" s="3">
        <v>1</v>
      </c>
      <c r="P154" s="6">
        <v>44399</v>
      </c>
      <c r="Q154" s="7">
        <v>2</v>
      </c>
      <c r="R154" s="8" t="s">
        <v>633</v>
      </c>
      <c r="S154" s="6">
        <v>44402</v>
      </c>
      <c r="T154" s="7">
        <v>2</v>
      </c>
    </row>
    <row r="155" spans="10:20" x14ac:dyDescent="0.55000000000000004">
      <c r="J155" s="2">
        <v>44384</v>
      </c>
      <c r="K155" s="3">
        <v>1</v>
      </c>
      <c r="L155" s="4" t="s">
        <v>156</v>
      </c>
      <c r="M155" s="2">
        <v>44402</v>
      </c>
      <c r="N155" s="3">
        <v>1</v>
      </c>
      <c r="P155" s="6">
        <v>44399</v>
      </c>
      <c r="Q155" s="7">
        <v>2</v>
      </c>
      <c r="R155" s="8" t="s">
        <v>634</v>
      </c>
      <c r="S155" s="6">
        <v>44402</v>
      </c>
      <c r="T155" s="7">
        <v>2</v>
      </c>
    </row>
    <row r="156" spans="10:20" x14ac:dyDescent="0.55000000000000004">
      <c r="J156" s="2">
        <v>44384</v>
      </c>
      <c r="K156" s="3">
        <v>1</v>
      </c>
      <c r="L156" s="4" t="s">
        <v>157</v>
      </c>
      <c r="M156" s="2">
        <v>44387</v>
      </c>
      <c r="N156" s="3">
        <v>1</v>
      </c>
      <c r="P156" s="6">
        <v>44399</v>
      </c>
      <c r="Q156" s="7">
        <v>2</v>
      </c>
      <c r="R156" s="8" t="s">
        <v>635</v>
      </c>
      <c r="S156" s="6">
        <v>44405</v>
      </c>
      <c r="T156" s="7">
        <v>2</v>
      </c>
    </row>
    <row r="157" spans="10:20" x14ac:dyDescent="0.55000000000000004">
      <c r="J157" s="2">
        <v>44384</v>
      </c>
      <c r="K157" s="3">
        <v>1</v>
      </c>
      <c r="L157" s="4" t="s">
        <v>158</v>
      </c>
      <c r="M157" s="2">
        <v>44387</v>
      </c>
      <c r="N157" s="3">
        <v>1</v>
      </c>
      <c r="P157" s="6">
        <v>44399</v>
      </c>
      <c r="Q157" s="7">
        <v>2</v>
      </c>
      <c r="R157" s="8" t="s">
        <v>636</v>
      </c>
      <c r="S157" s="6">
        <v>44402</v>
      </c>
      <c r="T157" s="7">
        <v>2</v>
      </c>
    </row>
    <row r="158" spans="10:20" x14ac:dyDescent="0.55000000000000004">
      <c r="J158" s="2">
        <v>44384</v>
      </c>
      <c r="K158" s="3">
        <v>1</v>
      </c>
      <c r="L158" s="4" t="s">
        <v>159</v>
      </c>
      <c r="M158" s="2">
        <v>44387</v>
      </c>
      <c r="N158" s="3">
        <v>1</v>
      </c>
      <c r="P158" s="6">
        <v>44399</v>
      </c>
      <c r="Q158" s="7">
        <v>2</v>
      </c>
      <c r="R158" s="8" t="s">
        <v>637</v>
      </c>
      <c r="S158" s="6">
        <v>44402</v>
      </c>
      <c r="T158" s="7">
        <v>2</v>
      </c>
    </row>
    <row r="159" spans="10:20" x14ac:dyDescent="0.55000000000000004">
      <c r="J159" s="2">
        <v>44384</v>
      </c>
      <c r="K159" s="3">
        <v>1</v>
      </c>
      <c r="L159" s="4" t="s">
        <v>160</v>
      </c>
      <c r="M159" s="2">
        <v>44390</v>
      </c>
      <c r="N159" s="3">
        <v>1</v>
      </c>
      <c r="P159" s="6">
        <v>44399</v>
      </c>
      <c r="Q159" s="7">
        <v>2</v>
      </c>
      <c r="R159" s="8" t="s">
        <v>638</v>
      </c>
      <c r="S159" s="6">
        <v>44402</v>
      </c>
      <c r="T159" s="7">
        <v>2</v>
      </c>
    </row>
    <row r="160" spans="10:20" x14ac:dyDescent="0.55000000000000004">
      <c r="J160" s="2">
        <v>44384</v>
      </c>
      <c r="K160" s="3">
        <v>1</v>
      </c>
      <c r="L160" s="4" t="s">
        <v>161</v>
      </c>
      <c r="M160" s="2">
        <v>44390</v>
      </c>
      <c r="N160" s="3">
        <v>1</v>
      </c>
      <c r="P160" s="6">
        <v>44402</v>
      </c>
      <c r="Q160" s="7">
        <v>2</v>
      </c>
      <c r="R160" s="8" t="s">
        <v>639</v>
      </c>
      <c r="S160" s="6">
        <v>44408</v>
      </c>
      <c r="T160" s="7">
        <v>2</v>
      </c>
    </row>
    <row r="161" spans="10:20" x14ac:dyDescent="0.55000000000000004">
      <c r="J161" s="2">
        <v>44384</v>
      </c>
      <c r="K161" s="3">
        <v>1</v>
      </c>
      <c r="L161" s="4" t="s">
        <v>162</v>
      </c>
      <c r="M161" s="2">
        <v>44387</v>
      </c>
      <c r="N161" s="3">
        <v>1</v>
      </c>
      <c r="P161" s="6">
        <v>44402</v>
      </c>
      <c r="Q161" s="7">
        <v>2</v>
      </c>
      <c r="R161" s="8" t="s">
        <v>640</v>
      </c>
      <c r="S161" s="6">
        <v>44411</v>
      </c>
      <c r="T161" s="7">
        <v>2</v>
      </c>
    </row>
    <row r="162" spans="10:20" x14ac:dyDescent="0.55000000000000004">
      <c r="J162" s="2">
        <v>44384</v>
      </c>
      <c r="K162" s="3">
        <v>1</v>
      </c>
      <c r="L162" s="4" t="s">
        <v>163</v>
      </c>
      <c r="M162" s="2">
        <v>44393</v>
      </c>
      <c r="N162" s="3">
        <v>1</v>
      </c>
      <c r="P162" s="6">
        <v>44402</v>
      </c>
      <c r="Q162" s="7">
        <v>2</v>
      </c>
      <c r="R162" s="8" t="s">
        <v>641</v>
      </c>
      <c r="S162" s="6">
        <v>44405</v>
      </c>
      <c r="T162" s="7">
        <v>2</v>
      </c>
    </row>
    <row r="163" spans="10:20" x14ac:dyDescent="0.55000000000000004">
      <c r="J163" s="2">
        <v>44384</v>
      </c>
      <c r="K163" s="3">
        <v>1</v>
      </c>
      <c r="L163" s="4" t="s">
        <v>164</v>
      </c>
      <c r="M163" s="2">
        <v>44399</v>
      </c>
      <c r="N163" s="3">
        <v>1</v>
      </c>
      <c r="P163" s="6">
        <v>44402</v>
      </c>
      <c r="Q163" s="7">
        <v>2</v>
      </c>
      <c r="R163" s="8" t="s">
        <v>642</v>
      </c>
      <c r="S163" s="6">
        <v>44405</v>
      </c>
      <c r="T163" s="7">
        <v>2</v>
      </c>
    </row>
    <row r="164" spans="10:20" x14ac:dyDescent="0.55000000000000004">
      <c r="J164" s="2">
        <v>44384</v>
      </c>
      <c r="K164" s="3">
        <v>1</v>
      </c>
      <c r="L164" s="4" t="s">
        <v>165</v>
      </c>
      <c r="M164" s="2">
        <v>44396</v>
      </c>
      <c r="N164" s="3">
        <v>1</v>
      </c>
      <c r="P164" s="6">
        <v>44402</v>
      </c>
      <c r="Q164" s="7">
        <v>2</v>
      </c>
      <c r="R164" s="8" t="s">
        <v>643</v>
      </c>
      <c r="S164" s="6">
        <v>44408</v>
      </c>
      <c r="T164" s="7">
        <v>2</v>
      </c>
    </row>
    <row r="165" spans="10:20" x14ac:dyDescent="0.55000000000000004">
      <c r="J165" s="2">
        <v>44384</v>
      </c>
      <c r="K165" s="3">
        <v>1</v>
      </c>
      <c r="L165" s="4" t="s">
        <v>166</v>
      </c>
      <c r="M165" s="2">
        <v>44396</v>
      </c>
      <c r="N165" s="3">
        <v>1</v>
      </c>
      <c r="P165" s="6">
        <v>44402</v>
      </c>
      <c r="Q165" s="7">
        <v>2</v>
      </c>
      <c r="R165" s="8" t="s">
        <v>644</v>
      </c>
      <c r="S165" s="6">
        <v>44405</v>
      </c>
      <c r="T165" s="7">
        <v>2</v>
      </c>
    </row>
    <row r="166" spans="10:20" x14ac:dyDescent="0.55000000000000004">
      <c r="J166" s="2">
        <v>44384</v>
      </c>
      <c r="K166" s="3">
        <v>1</v>
      </c>
      <c r="L166" s="4" t="s">
        <v>167</v>
      </c>
      <c r="M166" s="2">
        <v>44393</v>
      </c>
      <c r="N166" s="3">
        <v>1</v>
      </c>
      <c r="P166" s="6">
        <v>44405</v>
      </c>
      <c r="Q166" s="7">
        <v>2</v>
      </c>
      <c r="R166" s="8" t="s">
        <v>645</v>
      </c>
      <c r="S166" s="6">
        <v>44411</v>
      </c>
      <c r="T166" s="7">
        <v>2</v>
      </c>
    </row>
    <row r="167" spans="10:20" x14ac:dyDescent="0.55000000000000004">
      <c r="J167" s="2">
        <v>44384</v>
      </c>
      <c r="K167" s="3">
        <v>1</v>
      </c>
      <c r="L167" s="4" t="s">
        <v>168</v>
      </c>
      <c r="M167" s="2">
        <v>44387</v>
      </c>
      <c r="N167" s="3">
        <v>1</v>
      </c>
      <c r="P167" s="6">
        <v>44405</v>
      </c>
      <c r="Q167" s="7">
        <v>2</v>
      </c>
      <c r="R167" s="8" t="s">
        <v>646</v>
      </c>
      <c r="S167" s="6">
        <v>44408</v>
      </c>
      <c r="T167" s="7">
        <v>2</v>
      </c>
    </row>
    <row r="168" spans="10:20" x14ac:dyDescent="0.55000000000000004">
      <c r="J168" s="2">
        <v>44384</v>
      </c>
      <c r="K168" s="3">
        <v>1</v>
      </c>
      <c r="L168" s="4" t="s">
        <v>169</v>
      </c>
      <c r="M168" s="2">
        <v>44399</v>
      </c>
      <c r="N168" s="3">
        <v>1</v>
      </c>
      <c r="P168" s="6">
        <v>44405</v>
      </c>
      <c r="Q168" s="7">
        <v>2</v>
      </c>
      <c r="R168" s="8" t="s">
        <v>647</v>
      </c>
      <c r="S168" s="6">
        <v>44408</v>
      </c>
      <c r="T168" s="7">
        <v>2</v>
      </c>
    </row>
    <row r="169" spans="10:20" x14ac:dyDescent="0.55000000000000004">
      <c r="J169" s="2">
        <v>44384</v>
      </c>
      <c r="K169" s="3">
        <v>1</v>
      </c>
      <c r="L169" s="4" t="s">
        <v>170</v>
      </c>
      <c r="M169" s="2">
        <v>44390</v>
      </c>
      <c r="N169" s="3">
        <v>1</v>
      </c>
      <c r="P169" s="6">
        <v>44405</v>
      </c>
      <c r="Q169" s="7">
        <v>2</v>
      </c>
      <c r="R169" s="8" t="s">
        <v>648</v>
      </c>
      <c r="S169" s="6">
        <v>44408</v>
      </c>
      <c r="T169" s="7">
        <v>2</v>
      </c>
    </row>
    <row r="170" spans="10:20" x14ac:dyDescent="0.55000000000000004">
      <c r="J170" s="2">
        <v>44384</v>
      </c>
      <c r="K170" s="3">
        <v>1</v>
      </c>
      <c r="L170" s="4" t="s">
        <v>171</v>
      </c>
      <c r="M170" s="2">
        <v>44387</v>
      </c>
      <c r="N170" s="3">
        <v>1</v>
      </c>
      <c r="P170" s="6">
        <v>44405</v>
      </c>
      <c r="Q170" s="7">
        <v>2</v>
      </c>
      <c r="R170" s="8" t="s">
        <v>649</v>
      </c>
      <c r="S170" s="6">
        <v>44408</v>
      </c>
      <c r="T170" s="7">
        <v>2</v>
      </c>
    </row>
    <row r="171" spans="10:20" x14ac:dyDescent="0.55000000000000004">
      <c r="J171" s="2">
        <v>44384</v>
      </c>
      <c r="K171" s="3">
        <v>1</v>
      </c>
      <c r="L171" s="4" t="s">
        <v>172</v>
      </c>
      <c r="M171" s="2">
        <v>44387</v>
      </c>
      <c r="N171" s="3">
        <v>1</v>
      </c>
      <c r="P171" s="6">
        <v>44405</v>
      </c>
      <c r="Q171" s="7">
        <v>2</v>
      </c>
      <c r="R171" s="8" t="s">
        <v>650</v>
      </c>
      <c r="S171" s="6">
        <v>44408</v>
      </c>
      <c r="T171" s="7">
        <v>2</v>
      </c>
    </row>
    <row r="172" spans="10:20" x14ac:dyDescent="0.55000000000000004">
      <c r="J172" s="2">
        <v>44384</v>
      </c>
      <c r="K172" s="3">
        <v>1</v>
      </c>
      <c r="L172" s="4" t="s">
        <v>173</v>
      </c>
      <c r="M172" s="2">
        <v>44390</v>
      </c>
      <c r="N172" s="3">
        <v>1</v>
      </c>
      <c r="P172" s="6">
        <v>44408</v>
      </c>
      <c r="Q172" s="7">
        <v>2</v>
      </c>
      <c r="R172" s="8" t="s">
        <v>651</v>
      </c>
      <c r="S172" s="6">
        <v>44411</v>
      </c>
      <c r="T172" s="7">
        <v>2</v>
      </c>
    </row>
    <row r="173" spans="10:20" x14ac:dyDescent="0.55000000000000004">
      <c r="J173" s="2">
        <v>44384</v>
      </c>
      <c r="K173" s="3">
        <v>1</v>
      </c>
      <c r="L173" s="4" t="s">
        <v>174</v>
      </c>
      <c r="M173" s="2">
        <v>44393</v>
      </c>
      <c r="N173" s="3">
        <v>1</v>
      </c>
      <c r="P173" s="6">
        <v>44408</v>
      </c>
      <c r="Q173" s="7">
        <v>2</v>
      </c>
      <c r="R173" s="8" t="s">
        <v>652</v>
      </c>
      <c r="S173" s="6">
        <v>44411</v>
      </c>
      <c r="T173" s="7">
        <v>2</v>
      </c>
    </row>
    <row r="174" spans="10:20" x14ac:dyDescent="0.55000000000000004">
      <c r="J174" s="2">
        <v>44384</v>
      </c>
      <c r="K174" s="3">
        <v>1</v>
      </c>
      <c r="L174" s="4" t="s">
        <v>175</v>
      </c>
      <c r="M174" s="2">
        <v>44393</v>
      </c>
      <c r="N174" s="3">
        <v>1</v>
      </c>
      <c r="P174" s="6">
        <v>44408</v>
      </c>
      <c r="Q174" s="7">
        <v>2</v>
      </c>
      <c r="R174" s="8" t="s">
        <v>653</v>
      </c>
      <c r="S174" s="6">
        <v>44417</v>
      </c>
      <c r="T174" s="7">
        <v>2</v>
      </c>
    </row>
    <row r="175" spans="10:20" x14ac:dyDescent="0.55000000000000004">
      <c r="J175" s="2">
        <v>44384</v>
      </c>
      <c r="K175" s="3">
        <v>1</v>
      </c>
      <c r="L175" s="4" t="s">
        <v>176</v>
      </c>
      <c r="M175" s="2">
        <v>44393</v>
      </c>
      <c r="N175" s="3">
        <v>1</v>
      </c>
      <c r="P175" s="6">
        <v>44411</v>
      </c>
      <c r="Q175" s="7">
        <v>2</v>
      </c>
      <c r="R175" s="8" t="s">
        <v>654</v>
      </c>
      <c r="S175" s="6">
        <v>44420</v>
      </c>
      <c r="T175" s="7">
        <v>2</v>
      </c>
    </row>
    <row r="176" spans="10:20" x14ac:dyDescent="0.55000000000000004">
      <c r="J176" s="2">
        <v>44384</v>
      </c>
      <c r="K176" s="3">
        <v>1</v>
      </c>
      <c r="L176" s="4" t="s">
        <v>177</v>
      </c>
      <c r="M176" s="2">
        <v>44387</v>
      </c>
      <c r="N176" s="3">
        <v>1</v>
      </c>
      <c r="P176" s="6">
        <v>44411</v>
      </c>
      <c r="Q176" s="7">
        <v>2</v>
      </c>
      <c r="R176" s="8" t="s">
        <v>655</v>
      </c>
      <c r="S176" s="6">
        <v>44414</v>
      </c>
      <c r="T176" s="7">
        <v>2</v>
      </c>
    </row>
    <row r="177" spans="10:20" x14ac:dyDescent="0.55000000000000004">
      <c r="J177" s="2">
        <v>44384</v>
      </c>
      <c r="K177" s="3">
        <v>1</v>
      </c>
      <c r="L177" s="4" t="s">
        <v>178</v>
      </c>
      <c r="M177" s="2">
        <v>44393</v>
      </c>
      <c r="N177" s="3">
        <v>1</v>
      </c>
      <c r="P177" s="6">
        <v>44423</v>
      </c>
      <c r="Q177" s="7">
        <v>2</v>
      </c>
      <c r="R177" s="8" t="s">
        <v>656</v>
      </c>
      <c r="S177" s="6">
        <v>44426</v>
      </c>
      <c r="T177" s="7">
        <v>2</v>
      </c>
    </row>
    <row r="178" spans="10:20" x14ac:dyDescent="0.55000000000000004">
      <c r="J178" s="2">
        <v>44384</v>
      </c>
      <c r="K178" s="3">
        <v>1</v>
      </c>
      <c r="L178" s="4" t="s">
        <v>179</v>
      </c>
      <c r="M178" s="2">
        <v>44390</v>
      </c>
      <c r="N178" s="3">
        <v>1</v>
      </c>
      <c r="P178" s="6">
        <v>44423</v>
      </c>
      <c r="Q178" s="7">
        <v>2</v>
      </c>
      <c r="R178" s="8" t="s">
        <v>657</v>
      </c>
      <c r="S178" s="6">
        <v>44426</v>
      </c>
      <c r="T178" s="7">
        <v>2</v>
      </c>
    </row>
    <row r="179" spans="10:20" x14ac:dyDescent="0.55000000000000004">
      <c r="J179" s="2">
        <v>44384</v>
      </c>
      <c r="K179" s="3">
        <v>1</v>
      </c>
      <c r="L179" s="4" t="s">
        <v>180</v>
      </c>
      <c r="M179" s="2">
        <v>44390</v>
      </c>
      <c r="N179" s="3">
        <v>1</v>
      </c>
      <c r="P179" s="6">
        <v>44429</v>
      </c>
      <c r="Q179" s="7">
        <v>2</v>
      </c>
      <c r="R179" s="8" t="s">
        <v>658</v>
      </c>
      <c r="S179" s="6">
        <v>44438</v>
      </c>
      <c r="T179" s="7">
        <v>2</v>
      </c>
    </row>
    <row r="180" spans="10:20" x14ac:dyDescent="0.55000000000000004">
      <c r="J180" s="2">
        <v>44384</v>
      </c>
      <c r="K180" s="3">
        <v>1</v>
      </c>
      <c r="L180" s="4" t="s">
        <v>181</v>
      </c>
      <c r="M180" s="2">
        <v>44387</v>
      </c>
      <c r="N180" s="3">
        <v>1</v>
      </c>
      <c r="P180" s="6">
        <v>44357</v>
      </c>
      <c r="Q180" s="7">
        <v>2</v>
      </c>
      <c r="R180" s="8" t="s">
        <v>659</v>
      </c>
      <c r="S180" s="6">
        <v>44359</v>
      </c>
      <c r="T180" s="7">
        <v>3</v>
      </c>
    </row>
    <row r="181" spans="10:20" x14ac:dyDescent="0.55000000000000004">
      <c r="J181" s="2">
        <v>44384</v>
      </c>
      <c r="K181" s="3">
        <v>1</v>
      </c>
      <c r="L181" s="4" t="s">
        <v>182</v>
      </c>
      <c r="M181" s="2">
        <v>44390</v>
      </c>
      <c r="N181" s="3">
        <v>1</v>
      </c>
      <c r="P181" s="6">
        <v>44360</v>
      </c>
      <c r="Q181" s="7">
        <v>2</v>
      </c>
      <c r="R181" s="8" t="s">
        <v>660</v>
      </c>
      <c r="S181" s="6">
        <v>44374</v>
      </c>
      <c r="T181" s="7">
        <v>3</v>
      </c>
    </row>
    <row r="182" spans="10:20" x14ac:dyDescent="0.55000000000000004">
      <c r="J182" s="2">
        <v>44384</v>
      </c>
      <c r="K182" s="3">
        <v>1</v>
      </c>
      <c r="L182" s="4" t="s">
        <v>183</v>
      </c>
      <c r="M182" s="2">
        <v>44387</v>
      </c>
      <c r="N182" s="3">
        <v>1</v>
      </c>
      <c r="P182" s="6">
        <v>44363</v>
      </c>
      <c r="Q182" s="7">
        <v>2</v>
      </c>
      <c r="R182" s="8" t="s">
        <v>661</v>
      </c>
      <c r="S182" s="6">
        <v>44380</v>
      </c>
      <c r="T182" s="7">
        <v>3</v>
      </c>
    </row>
    <row r="183" spans="10:20" x14ac:dyDescent="0.55000000000000004">
      <c r="J183" s="2">
        <v>44384</v>
      </c>
      <c r="K183" s="3">
        <v>1</v>
      </c>
      <c r="L183" s="4" t="s">
        <v>184</v>
      </c>
      <c r="M183" s="2">
        <v>44387</v>
      </c>
      <c r="N183" s="3">
        <v>1</v>
      </c>
      <c r="P183" s="6">
        <v>44363</v>
      </c>
      <c r="Q183" s="7">
        <v>2</v>
      </c>
      <c r="R183" s="8" t="s">
        <v>662</v>
      </c>
      <c r="S183" s="6">
        <v>44368</v>
      </c>
      <c r="T183" s="7">
        <v>3</v>
      </c>
    </row>
    <row r="184" spans="10:20" x14ac:dyDescent="0.55000000000000004">
      <c r="J184" s="2">
        <v>44384</v>
      </c>
      <c r="K184" s="3">
        <v>1</v>
      </c>
      <c r="L184" s="4" t="s">
        <v>185</v>
      </c>
      <c r="M184" s="2">
        <v>44387</v>
      </c>
      <c r="N184" s="3">
        <v>1</v>
      </c>
      <c r="P184" s="6">
        <v>44363</v>
      </c>
      <c r="Q184" s="7">
        <v>2</v>
      </c>
      <c r="R184" s="8" t="s">
        <v>663</v>
      </c>
      <c r="S184" s="6">
        <v>44374</v>
      </c>
      <c r="T184" s="7">
        <v>3</v>
      </c>
    </row>
    <row r="185" spans="10:20" x14ac:dyDescent="0.55000000000000004">
      <c r="J185" s="2">
        <v>44384</v>
      </c>
      <c r="K185" s="3">
        <v>1</v>
      </c>
      <c r="L185" s="4" t="s">
        <v>186</v>
      </c>
      <c r="M185" s="2">
        <v>44387</v>
      </c>
      <c r="N185" s="3">
        <v>1</v>
      </c>
      <c r="P185" s="6">
        <v>44366</v>
      </c>
      <c r="Q185" s="7">
        <v>2</v>
      </c>
      <c r="R185" s="8" t="s">
        <v>664</v>
      </c>
      <c r="S185" s="6">
        <v>44371</v>
      </c>
      <c r="T185" s="7">
        <v>3</v>
      </c>
    </row>
    <row r="186" spans="10:20" x14ac:dyDescent="0.55000000000000004">
      <c r="J186" s="2">
        <v>44384</v>
      </c>
      <c r="K186" s="3">
        <v>1</v>
      </c>
      <c r="L186" s="4" t="s">
        <v>187</v>
      </c>
      <c r="M186" s="2">
        <v>44387</v>
      </c>
      <c r="N186" s="3">
        <v>1</v>
      </c>
      <c r="P186" s="6">
        <v>44366</v>
      </c>
      <c r="Q186" s="7">
        <v>2</v>
      </c>
      <c r="R186" s="8" t="s">
        <v>665</v>
      </c>
      <c r="S186" s="6">
        <v>44383</v>
      </c>
      <c r="T186" s="7">
        <v>3</v>
      </c>
    </row>
    <row r="187" spans="10:20" x14ac:dyDescent="0.55000000000000004">
      <c r="J187" s="2">
        <v>44384</v>
      </c>
      <c r="K187" s="3">
        <v>1</v>
      </c>
      <c r="L187" s="4" t="s">
        <v>188</v>
      </c>
      <c r="M187" s="2">
        <v>44387</v>
      </c>
      <c r="N187" s="3">
        <v>1</v>
      </c>
      <c r="P187" s="6">
        <v>44372</v>
      </c>
      <c r="Q187" s="7">
        <v>2</v>
      </c>
      <c r="R187" s="8" t="s">
        <v>666</v>
      </c>
      <c r="S187" s="6">
        <v>44377</v>
      </c>
      <c r="T187" s="7">
        <v>3</v>
      </c>
    </row>
    <row r="188" spans="10:20" x14ac:dyDescent="0.55000000000000004">
      <c r="J188" s="2">
        <v>44384</v>
      </c>
      <c r="K188" s="3">
        <v>1</v>
      </c>
      <c r="L188" s="4" t="s">
        <v>189</v>
      </c>
      <c r="M188" s="2">
        <v>44414</v>
      </c>
      <c r="N188" s="3">
        <v>1</v>
      </c>
      <c r="P188" s="6">
        <v>44372</v>
      </c>
      <c r="Q188" s="7">
        <v>2</v>
      </c>
      <c r="R188" s="8" t="s">
        <v>667</v>
      </c>
      <c r="S188" s="6">
        <v>44374</v>
      </c>
      <c r="T188" s="7">
        <v>3</v>
      </c>
    </row>
    <row r="189" spans="10:20" x14ac:dyDescent="0.55000000000000004">
      <c r="J189" s="2">
        <v>44384</v>
      </c>
      <c r="K189" s="3">
        <v>1</v>
      </c>
      <c r="L189" s="4" t="s">
        <v>190</v>
      </c>
      <c r="M189" s="2">
        <v>44387</v>
      </c>
      <c r="N189" s="3">
        <v>1</v>
      </c>
      <c r="P189" s="6">
        <v>44372</v>
      </c>
      <c r="Q189" s="7">
        <v>2</v>
      </c>
      <c r="R189" s="8" t="s">
        <v>668</v>
      </c>
      <c r="S189" s="6">
        <v>44377</v>
      </c>
      <c r="T189" s="7">
        <v>3</v>
      </c>
    </row>
    <row r="190" spans="10:20" x14ac:dyDescent="0.55000000000000004">
      <c r="J190" s="2">
        <v>44384</v>
      </c>
      <c r="K190" s="3">
        <v>1</v>
      </c>
      <c r="L190" s="4" t="s">
        <v>191</v>
      </c>
      <c r="M190" s="2">
        <v>44387</v>
      </c>
      <c r="N190" s="3">
        <v>1</v>
      </c>
      <c r="P190" s="6">
        <v>44375</v>
      </c>
      <c r="Q190" s="7">
        <v>2</v>
      </c>
      <c r="R190" s="8" t="s">
        <v>669</v>
      </c>
      <c r="S190" s="6">
        <v>44386</v>
      </c>
      <c r="T190" s="7">
        <v>3</v>
      </c>
    </row>
    <row r="191" spans="10:20" x14ac:dyDescent="0.55000000000000004">
      <c r="J191" s="2">
        <v>44384</v>
      </c>
      <c r="K191" s="3">
        <v>1</v>
      </c>
      <c r="L191" s="4" t="s">
        <v>192</v>
      </c>
      <c r="M191" s="2">
        <v>44390</v>
      </c>
      <c r="N191" s="3">
        <v>1</v>
      </c>
      <c r="P191" s="6">
        <v>44375</v>
      </c>
      <c r="Q191" s="7">
        <v>2</v>
      </c>
      <c r="R191" s="8" t="s">
        <v>670</v>
      </c>
      <c r="S191" s="6">
        <v>44380</v>
      </c>
      <c r="T191" s="7">
        <v>3</v>
      </c>
    </row>
    <row r="192" spans="10:20" x14ac:dyDescent="0.55000000000000004">
      <c r="J192" s="2">
        <v>44384</v>
      </c>
      <c r="K192" s="3">
        <v>1</v>
      </c>
      <c r="L192" s="4" t="s">
        <v>193</v>
      </c>
      <c r="M192" s="2">
        <v>44387</v>
      </c>
      <c r="N192" s="3">
        <v>1</v>
      </c>
      <c r="P192" s="6">
        <v>44375</v>
      </c>
      <c r="Q192" s="7">
        <v>2</v>
      </c>
      <c r="R192" s="8" t="s">
        <v>671</v>
      </c>
      <c r="S192" s="6">
        <v>44377</v>
      </c>
      <c r="T192" s="7">
        <v>3</v>
      </c>
    </row>
    <row r="193" spans="10:20" x14ac:dyDescent="0.55000000000000004">
      <c r="J193" s="2">
        <v>44384</v>
      </c>
      <c r="K193" s="3">
        <v>1</v>
      </c>
      <c r="L193" s="4" t="s">
        <v>194</v>
      </c>
      <c r="M193" s="2">
        <v>44387</v>
      </c>
      <c r="N193" s="3">
        <v>1</v>
      </c>
      <c r="P193" s="6">
        <v>44375</v>
      </c>
      <c r="Q193" s="7">
        <v>2</v>
      </c>
      <c r="R193" s="8" t="s">
        <v>672</v>
      </c>
      <c r="S193" s="6">
        <v>44377</v>
      </c>
      <c r="T193" s="7">
        <v>3</v>
      </c>
    </row>
    <row r="194" spans="10:20" x14ac:dyDescent="0.55000000000000004">
      <c r="J194" s="2">
        <v>44384</v>
      </c>
      <c r="K194" s="3">
        <v>1</v>
      </c>
      <c r="L194" s="4" t="s">
        <v>195</v>
      </c>
      <c r="M194" s="2">
        <v>44390</v>
      </c>
      <c r="N194" s="3">
        <v>1</v>
      </c>
      <c r="P194" s="6">
        <v>44375</v>
      </c>
      <c r="Q194" s="7">
        <v>2</v>
      </c>
      <c r="R194" s="8" t="s">
        <v>673</v>
      </c>
      <c r="S194" s="6">
        <v>44383</v>
      </c>
      <c r="T194" s="7">
        <v>3</v>
      </c>
    </row>
    <row r="195" spans="10:20" x14ac:dyDescent="0.55000000000000004">
      <c r="J195" s="2">
        <v>44384</v>
      </c>
      <c r="K195" s="3">
        <v>1</v>
      </c>
      <c r="L195" s="4" t="s">
        <v>196</v>
      </c>
      <c r="M195" s="2">
        <v>44387</v>
      </c>
      <c r="N195" s="3">
        <v>1</v>
      </c>
      <c r="P195" s="6">
        <v>44375</v>
      </c>
      <c r="Q195" s="7">
        <v>2</v>
      </c>
      <c r="R195" s="8" t="s">
        <v>674</v>
      </c>
      <c r="S195" s="6">
        <v>44380</v>
      </c>
      <c r="T195" s="7">
        <v>3</v>
      </c>
    </row>
    <row r="196" spans="10:20" x14ac:dyDescent="0.55000000000000004">
      <c r="J196" s="2">
        <v>44384</v>
      </c>
      <c r="K196" s="3">
        <v>1</v>
      </c>
      <c r="L196" s="4" t="s">
        <v>197</v>
      </c>
      <c r="M196" s="2">
        <v>44387</v>
      </c>
      <c r="N196" s="3">
        <v>1</v>
      </c>
      <c r="P196" s="6">
        <v>44378</v>
      </c>
      <c r="Q196" s="7">
        <v>2</v>
      </c>
      <c r="R196" s="8" t="s">
        <v>675</v>
      </c>
      <c r="S196" s="6">
        <v>44380</v>
      </c>
      <c r="T196" s="7">
        <v>3</v>
      </c>
    </row>
    <row r="197" spans="10:20" x14ac:dyDescent="0.55000000000000004">
      <c r="J197" s="2">
        <v>44384</v>
      </c>
      <c r="K197" s="3">
        <v>1</v>
      </c>
      <c r="L197" s="4" t="s">
        <v>198</v>
      </c>
      <c r="M197" s="2">
        <v>44393</v>
      </c>
      <c r="N197" s="3">
        <v>1</v>
      </c>
      <c r="P197" s="6">
        <v>44378</v>
      </c>
      <c r="Q197" s="7">
        <v>2</v>
      </c>
      <c r="R197" s="8" t="s">
        <v>676</v>
      </c>
      <c r="S197" s="6">
        <v>44383</v>
      </c>
      <c r="T197" s="7">
        <v>3</v>
      </c>
    </row>
    <row r="198" spans="10:20" x14ac:dyDescent="0.55000000000000004">
      <c r="J198" s="2">
        <v>44387</v>
      </c>
      <c r="K198" s="3">
        <v>1</v>
      </c>
      <c r="L198" s="4" t="s">
        <v>199</v>
      </c>
      <c r="M198" s="2">
        <v>44402</v>
      </c>
      <c r="N198" s="3">
        <v>1</v>
      </c>
      <c r="P198" s="6">
        <v>44378</v>
      </c>
      <c r="Q198" s="7">
        <v>2</v>
      </c>
      <c r="R198" s="8" t="s">
        <v>677</v>
      </c>
      <c r="S198" s="6">
        <v>44380</v>
      </c>
      <c r="T198" s="7">
        <v>3</v>
      </c>
    </row>
    <row r="199" spans="10:20" x14ac:dyDescent="0.55000000000000004">
      <c r="J199" s="2">
        <v>44387</v>
      </c>
      <c r="K199" s="3">
        <v>1</v>
      </c>
      <c r="L199" s="4" t="s">
        <v>200</v>
      </c>
      <c r="M199" s="2">
        <v>44393</v>
      </c>
      <c r="N199" s="3">
        <v>1</v>
      </c>
      <c r="P199" s="6">
        <v>44378</v>
      </c>
      <c r="Q199" s="7">
        <v>2</v>
      </c>
      <c r="R199" s="8" t="s">
        <v>678</v>
      </c>
      <c r="S199" s="6">
        <v>44383</v>
      </c>
      <c r="T199" s="7">
        <v>3</v>
      </c>
    </row>
    <row r="200" spans="10:20" x14ac:dyDescent="0.55000000000000004">
      <c r="J200" s="2">
        <v>44387</v>
      </c>
      <c r="K200" s="3">
        <v>1</v>
      </c>
      <c r="L200" s="4" t="s">
        <v>201</v>
      </c>
      <c r="M200" s="2">
        <v>44399</v>
      </c>
      <c r="N200" s="3">
        <v>1</v>
      </c>
      <c r="P200" s="6">
        <v>44378</v>
      </c>
      <c r="Q200" s="7">
        <v>2</v>
      </c>
      <c r="R200" s="8" t="s">
        <v>679</v>
      </c>
      <c r="S200" s="6">
        <v>44380</v>
      </c>
      <c r="T200" s="7">
        <v>3</v>
      </c>
    </row>
    <row r="201" spans="10:20" x14ac:dyDescent="0.55000000000000004">
      <c r="J201" s="2">
        <v>44387</v>
      </c>
      <c r="K201" s="3">
        <v>1</v>
      </c>
      <c r="L201" s="4" t="s">
        <v>202</v>
      </c>
      <c r="M201" s="2">
        <v>44393</v>
      </c>
      <c r="N201" s="3">
        <v>1</v>
      </c>
      <c r="P201" s="6">
        <v>44378</v>
      </c>
      <c r="Q201" s="7">
        <v>2</v>
      </c>
      <c r="R201" s="8" t="s">
        <v>680</v>
      </c>
      <c r="S201" s="6">
        <v>44386</v>
      </c>
      <c r="T201" s="7">
        <v>3</v>
      </c>
    </row>
    <row r="202" spans="10:20" x14ac:dyDescent="0.55000000000000004">
      <c r="J202" s="2">
        <v>44387</v>
      </c>
      <c r="K202" s="3">
        <v>1</v>
      </c>
      <c r="L202" s="4" t="s">
        <v>203</v>
      </c>
      <c r="M202" s="2">
        <v>44390</v>
      </c>
      <c r="N202" s="3">
        <v>1</v>
      </c>
      <c r="P202" s="6">
        <v>44378</v>
      </c>
      <c r="Q202" s="7">
        <v>2</v>
      </c>
      <c r="R202" s="8" t="s">
        <v>681</v>
      </c>
      <c r="S202" s="6">
        <v>44380</v>
      </c>
      <c r="T202" s="7">
        <v>3</v>
      </c>
    </row>
    <row r="203" spans="10:20" x14ac:dyDescent="0.55000000000000004">
      <c r="J203" s="2">
        <v>44387</v>
      </c>
      <c r="K203" s="3">
        <v>1</v>
      </c>
      <c r="L203" s="4" t="s">
        <v>204</v>
      </c>
      <c r="M203" s="2">
        <v>44390</v>
      </c>
      <c r="N203" s="3">
        <v>1</v>
      </c>
      <c r="P203" s="6">
        <v>44378</v>
      </c>
      <c r="Q203" s="7">
        <v>2</v>
      </c>
      <c r="R203" s="8" t="s">
        <v>682</v>
      </c>
      <c r="S203" s="6">
        <v>44383</v>
      </c>
      <c r="T203" s="7">
        <v>3</v>
      </c>
    </row>
    <row r="204" spans="10:20" x14ac:dyDescent="0.55000000000000004">
      <c r="J204" s="2">
        <v>44387</v>
      </c>
      <c r="K204" s="3">
        <v>1</v>
      </c>
      <c r="L204" s="4" t="s">
        <v>205</v>
      </c>
      <c r="M204" s="2">
        <v>44393</v>
      </c>
      <c r="N204" s="3">
        <v>1</v>
      </c>
      <c r="P204" s="6">
        <v>44381</v>
      </c>
      <c r="Q204" s="7">
        <v>2</v>
      </c>
      <c r="R204" s="8" t="s">
        <v>683</v>
      </c>
      <c r="S204" s="6">
        <v>44383</v>
      </c>
      <c r="T204" s="7">
        <v>3</v>
      </c>
    </row>
    <row r="205" spans="10:20" x14ac:dyDescent="0.55000000000000004">
      <c r="J205" s="2">
        <v>44387</v>
      </c>
      <c r="K205" s="3">
        <v>1</v>
      </c>
      <c r="L205" s="4" t="s">
        <v>206</v>
      </c>
      <c r="M205" s="2">
        <v>44393</v>
      </c>
      <c r="N205" s="3">
        <v>1</v>
      </c>
      <c r="P205" s="6">
        <v>44381</v>
      </c>
      <c r="Q205" s="7">
        <v>2</v>
      </c>
      <c r="R205" s="8" t="s">
        <v>684</v>
      </c>
      <c r="S205" s="6">
        <v>44386</v>
      </c>
      <c r="T205" s="7">
        <v>3</v>
      </c>
    </row>
    <row r="206" spans="10:20" x14ac:dyDescent="0.55000000000000004">
      <c r="J206" s="2">
        <v>44387</v>
      </c>
      <c r="K206" s="3">
        <v>1</v>
      </c>
      <c r="L206" s="4" t="s">
        <v>207</v>
      </c>
      <c r="M206" s="2">
        <v>44390</v>
      </c>
      <c r="N206" s="3">
        <v>1</v>
      </c>
      <c r="P206" s="6">
        <v>44381</v>
      </c>
      <c r="Q206" s="7">
        <v>2</v>
      </c>
      <c r="R206" s="8" t="s">
        <v>685</v>
      </c>
      <c r="S206" s="6">
        <v>44383</v>
      </c>
      <c r="T206" s="7">
        <v>3</v>
      </c>
    </row>
    <row r="207" spans="10:20" x14ac:dyDescent="0.55000000000000004">
      <c r="J207" s="2">
        <v>44387</v>
      </c>
      <c r="K207" s="3">
        <v>1</v>
      </c>
      <c r="L207" s="4" t="s">
        <v>208</v>
      </c>
      <c r="M207" s="2">
        <v>44393</v>
      </c>
      <c r="N207" s="3">
        <v>1</v>
      </c>
      <c r="P207" s="6">
        <v>44381</v>
      </c>
      <c r="Q207" s="7">
        <v>2</v>
      </c>
      <c r="R207" s="8" t="s">
        <v>686</v>
      </c>
      <c r="S207" s="6">
        <v>44383</v>
      </c>
      <c r="T207" s="7">
        <v>3</v>
      </c>
    </row>
    <row r="208" spans="10:20" x14ac:dyDescent="0.55000000000000004">
      <c r="J208" s="2">
        <v>44387</v>
      </c>
      <c r="K208" s="3">
        <v>1</v>
      </c>
      <c r="L208" s="4" t="s">
        <v>209</v>
      </c>
      <c r="M208" s="2">
        <v>44390</v>
      </c>
      <c r="N208" s="3">
        <v>1</v>
      </c>
      <c r="P208" s="6">
        <v>44381</v>
      </c>
      <c r="Q208" s="7">
        <v>2</v>
      </c>
      <c r="R208" s="8" t="s">
        <v>687</v>
      </c>
      <c r="S208" s="6">
        <v>44383</v>
      </c>
      <c r="T208" s="7">
        <v>3</v>
      </c>
    </row>
    <row r="209" spans="10:20" x14ac:dyDescent="0.55000000000000004">
      <c r="J209" s="2">
        <v>44387</v>
      </c>
      <c r="K209" s="3">
        <v>1</v>
      </c>
      <c r="L209" s="4" t="s">
        <v>210</v>
      </c>
      <c r="M209" s="2">
        <v>44390</v>
      </c>
      <c r="N209" s="3">
        <v>1</v>
      </c>
      <c r="P209" s="6">
        <v>44381</v>
      </c>
      <c r="Q209" s="7">
        <v>2</v>
      </c>
      <c r="R209" s="8" t="s">
        <v>688</v>
      </c>
      <c r="S209" s="6">
        <v>44383</v>
      </c>
      <c r="T209" s="7">
        <v>3</v>
      </c>
    </row>
    <row r="210" spans="10:20" x14ac:dyDescent="0.55000000000000004">
      <c r="J210" s="2">
        <v>44387</v>
      </c>
      <c r="K210" s="3">
        <v>1</v>
      </c>
      <c r="L210" s="4" t="s">
        <v>211</v>
      </c>
      <c r="M210" s="2">
        <v>44390</v>
      </c>
      <c r="N210" s="3">
        <v>1</v>
      </c>
      <c r="P210" s="6">
        <v>44381</v>
      </c>
      <c r="Q210" s="7">
        <v>2</v>
      </c>
      <c r="R210" s="8" t="s">
        <v>689</v>
      </c>
      <c r="S210" s="6">
        <v>44383</v>
      </c>
      <c r="T210" s="7">
        <v>3</v>
      </c>
    </row>
    <row r="211" spans="10:20" x14ac:dyDescent="0.55000000000000004">
      <c r="J211" s="2">
        <v>44387</v>
      </c>
      <c r="K211" s="3">
        <v>1</v>
      </c>
      <c r="L211" s="4" t="s">
        <v>212</v>
      </c>
      <c r="M211" s="2">
        <v>44393</v>
      </c>
      <c r="N211" s="3">
        <v>1</v>
      </c>
      <c r="P211" s="6">
        <v>44381</v>
      </c>
      <c r="Q211" s="7">
        <v>2</v>
      </c>
      <c r="R211" s="8" t="s">
        <v>690</v>
      </c>
      <c r="S211" s="6">
        <v>44383</v>
      </c>
      <c r="T211" s="7">
        <v>3</v>
      </c>
    </row>
    <row r="212" spans="10:20" x14ac:dyDescent="0.55000000000000004">
      <c r="J212" s="2">
        <v>44387</v>
      </c>
      <c r="K212" s="3">
        <v>1</v>
      </c>
      <c r="L212" s="4" t="s">
        <v>213</v>
      </c>
      <c r="M212" s="2">
        <v>44390</v>
      </c>
      <c r="N212" s="3">
        <v>1</v>
      </c>
      <c r="P212" s="6">
        <v>44381</v>
      </c>
      <c r="Q212" s="7">
        <v>2</v>
      </c>
      <c r="R212" s="8" t="s">
        <v>691</v>
      </c>
      <c r="S212" s="6">
        <v>44392</v>
      </c>
      <c r="T212" s="7">
        <v>3</v>
      </c>
    </row>
    <row r="213" spans="10:20" x14ac:dyDescent="0.55000000000000004">
      <c r="J213" s="2">
        <v>44387</v>
      </c>
      <c r="K213" s="3">
        <v>1</v>
      </c>
      <c r="L213" s="4" t="s">
        <v>214</v>
      </c>
      <c r="M213" s="2">
        <v>44390</v>
      </c>
      <c r="N213" s="3">
        <v>1</v>
      </c>
      <c r="P213" s="6">
        <v>44384</v>
      </c>
      <c r="Q213" s="7">
        <v>2</v>
      </c>
      <c r="R213" s="8" t="s">
        <v>692</v>
      </c>
      <c r="S213" s="6">
        <v>44386</v>
      </c>
      <c r="T213" s="7">
        <v>3</v>
      </c>
    </row>
    <row r="214" spans="10:20" x14ac:dyDescent="0.55000000000000004">
      <c r="J214" s="2">
        <v>44387</v>
      </c>
      <c r="K214" s="3">
        <v>1</v>
      </c>
      <c r="L214" s="4" t="s">
        <v>215</v>
      </c>
      <c r="M214" s="2">
        <v>44393</v>
      </c>
      <c r="N214" s="3">
        <v>1</v>
      </c>
      <c r="P214" s="6">
        <v>44384</v>
      </c>
      <c r="Q214" s="7">
        <v>2</v>
      </c>
      <c r="R214" s="8" t="s">
        <v>693</v>
      </c>
      <c r="S214" s="6">
        <v>44389</v>
      </c>
      <c r="T214" s="7">
        <v>3</v>
      </c>
    </row>
    <row r="215" spans="10:20" x14ac:dyDescent="0.55000000000000004">
      <c r="J215" s="2">
        <v>44387</v>
      </c>
      <c r="K215" s="3">
        <v>1</v>
      </c>
      <c r="L215" s="4" t="s">
        <v>216</v>
      </c>
      <c r="M215" s="2">
        <v>44405</v>
      </c>
      <c r="N215" s="3">
        <v>1</v>
      </c>
      <c r="P215" s="6">
        <v>44384</v>
      </c>
      <c r="Q215" s="7">
        <v>2</v>
      </c>
      <c r="R215" s="8" t="s">
        <v>694</v>
      </c>
      <c r="S215" s="6">
        <v>44386</v>
      </c>
      <c r="T215" s="7">
        <v>3</v>
      </c>
    </row>
    <row r="216" spans="10:20" x14ac:dyDescent="0.55000000000000004">
      <c r="J216" s="2">
        <v>44387</v>
      </c>
      <c r="K216" s="3">
        <v>1</v>
      </c>
      <c r="L216" s="4" t="s">
        <v>217</v>
      </c>
      <c r="M216" s="2">
        <v>44390</v>
      </c>
      <c r="N216" s="3">
        <v>1</v>
      </c>
      <c r="P216" s="6">
        <v>44384</v>
      </c>
      <c r="Q216" s="7">
        <v>2</v>
      </c>
      <c r="R216" s="8" t="s">
        <v>695</v>
      </c>
      <c r="S216" s="6">
        <v>44386</v>
      </c>
      <c r="T216" s="7">
        <v>3</v>
      </c>
    </row>
    <row r="217" spans="10:20" x14ac:dyDescent="0.55000000000000004">
      <c r="J217" s="2">
        <v>44387</v>
      </c>
      <c r="K217" s="3">
        <v>1</v>
      </c>
      <c r="L217" s="4" t="s">
        <v>218</v>
      </c>
      <c r="M217" s="2">
        <v>44396</v>
      </c>
      <c r="N217" s="3">
        <v>1</v>
      </c>
      <c r="P217" s="6">
        <v>44384</v>
      </c>
      <c r="Q217" s="7">
        <v>2</v>
      </c>
      <c r="R217" s="8" t="s">
        <v>696</v>
      </c>
      <c r="S217" s="6">
        <v>44386</v>
      </c>
      <c r="T217" s="7">
        <v>3</v>
      </c>
    </row>
    <row r="218" spans="10:20" x14ac:dyDescent="0.55000000000000004">
      <c r="J218" s="2">
        <v>44387</v>
      </c>
      <c r="K218" s="3">
        <v>1</v>
      </c>
      <c r="L218" s="4" t="s">
        <v>219</v>
      </c>
      <c r="M218" s="2">
        <v>44396</v>
      </c>
      <c r="N218" s="3">
        <v>1</v>
      </c>
      <c r="P218" s="6">
        <v>44384</v>
      </c>
      <c r="Q218" s="7">
        <v>2</v>
      </c>
      <c r="R218" s="8" t="s">
        <v>697</v>
      </c>
      <c r="S218" s="6">
        <v>44392</v>
      </c>
      <c r="T218" s="7">
        <v>3</v>
      </c>
    </row>
    <row r="219" spans="10:20" x14ac:dyDescent="0.55000000000000004">
      <c r="J219" s="2">
        <v>44387</v>
      </c>
      <c r="K219" s="3">
        <v>1</v>
      </c>
      <c r="L219" s="4" t="s">
        <v>220</v>
      </c>
      <c r="M219" s="2">
        <v>44411</v>
      </c>
      <c r="N219" s="3">
        <v>1</v>
      </c>
      <c r="P219" s="6">
        <v>44384</v>
      </c>
      <c r="Q219" s="7">
        <v>2</v>
      </c>
      <c r="R219" s="8" t="s">
        <v>698</v>
      </c>
      <c r="S219" s="6">
        <v>44389</v>
      </c>
      <c r="T219" s="7">
        <v>3</v>
      </c>
    </row>
    <row r="220" spans="10:20" x14ac:dyDescent="0.55000000000000004">
      <c r="J220" s="2">
        <v>44387</v>
      </c>
      <c r="K220" s="3">
        <v>1</v>
      </c>
      <c r="L220" s="4" t="s">
        <v>221</v>
      </c>
      <c r="M220" s="2">
        <v>44405</v>
      </c>
      <c r="N220" s="3">
        <v>1</v>
      </c>
      <c r="P220" s="6">
        <v>44384</v>
      </c>
      <c r="Q220" s="7">
        <v>2</v>
      </c>
      <c r="R220" s="8" t="s">
        <v>699</v>
      </c>
      <c r="S220" s="6">
        <v>44389</v>
      </c>
      <c r="T220" s="7">
        <v>3</v>
      </c>
    </row>
    <row r="221" spans="10:20" x14ac:dyDescent="0.55000000000000004">
      <c r="J221" s="2">
        <v>44387</v>
      </c>
      <c r="K221" s="3">
        <v>1</v>
      </c>
      <c r="L221" s="4" t="s">
        <v>222</v>
      </c>
      <c r="M221" s="2">
        <v>44390</v>
      </c>
      <c r="N221" s="3">
        <v>1</v>
      </c>
      <c r="P221" s="6">
        <v>44384</v>
      </c>
      <c r="Q221" s="7">
        <v>2</v>
      </c>
      <c r="R221" s="8" t="s">
        <v>700</v>
      </c>
      <c r="S221" s="6">
        <v>44395</v>
      </c>
      <c r="T221" s="7">
        <v>3</v>
      </c>
    </row>
    <row r="222" spans="10:20" x14ac:dyDescent="0.55000000000000004">
      <c r="J222" s="2">
        <v>44387</v>
      </c>
      <c r="K222" s="3">
        <v>1</v>
      </c>
      <c r="L222" s="4" t="s">
        <v>223</v>
      </c>
      <c r="M222" s="2">
        <v>44405</v>
      </c>
      <c r="N222" s="3">
        <v>1</v>
      </c>
      <c r="P222" s="6">
        <v>44384</v>
      </c>
      <c r="Q222" s="7">
        <v>2</v>
      </c>
      <c r="R222" s="8" t="s">
        <v>701</v>
      </c>
      <c r="S222" s="6">
        <v>44395</v>
      </c>
      <c r="T222" s="7">
        <v>3</v>
      </c>
    </row>
    <row r="223" spans="10:20" x14ac:dyDescent="0.55000000000000004">
      <c r="J223" s="2">
        <v>44387</v>
      </c>
      <c r="K223" s="3">
        <v>1</v>
      </c>
      <c r="L223" s="4" t="s">
        <v>224</v>
      </c>
      <c r="M223" s="2">
        <v>44402</v>
      </c>
      <c r="N223" s="3">
        <v>1</v>
      </c>
      <c r="P223" s="6">
        <v>44384</v>
      </c>
      <c r="Q223" s="7">
        <v>2</v>
      </c>
      <c r="R223" s="8" t="s">
        <v>702</v>
      </c>
      <c r="S223" s="6">
        <v>44386</v>
      </c>
      <c r="T223" s="7">
        <v>3</v>
      </c>
    </row>
    <row r="224" spans="10:20" x14ac:dyDescent="0.55000000000000004">
      <c r="J224" s="2">
        <v>44387</v>
      </c>
      <c r="K224" s="3">
        <v>1</v>
      </c>
      <c r="L224" s="4" t="s">
        <v>225</v>
      </c>
      <c r="M224" s="2">
        <v>44402</v>
      </c>
      <c r="N224" s="3">
        <v>1</v>
      </c>
      <c r="P224" s="6">
        <v>44384</v>
      </c>
      <c r="Q224" s="7">
        <v>2</v>
      </c>
      <c r="R224" s="8" t="s">
        <v>703</v>
      </c>
      <c r="S224" s="6">
        <v>44386</v>
      </c>
      <c r="T224" s="7">
        <v>3</v>
      </c>
    </row>
    <row r="225" spans="10:20" x14ac:dyDescent="0.55000000000000004">
      <c r="J225" s="2">
        <v>44390</v>
      </c>
      <c r="K225" s="3">
        <v>1</v>
      </c>
      <c r="L225" s="4" t="s">
        <v>226</v>
      </c>
      <c r="M225" s="2">
        <v>44393</v>
      </c>
      <c r="N225" s="3">
        <v>1</v>
      </c>
      <c r="P225" s="6">
        <v>44384</v>
      </c>
      <c r="Q225" s="7">
        <v>2</v>
      </c>
      <c r="R225" s="8" t="s">
        <v>704</v>
      </c>
      <c r="S225" s="6">
        <v>44386</v>
      </c>
      <c r="T225" s="7">
        <v>3</v>
      </c>
    </row>
    <row r="226" spans="10:20" x14ac:dyDescent="0.55000000000000004">
      <c r="J226" s="2">
        <v>44390</v>
      </c>
      <c r="K226" s="3">
        <v>1</v>
      </c>
      <c r="L226" s="4" t="s">
        <v>227</v>
      </c>
      <c r="M226" s="2">
        <v>44402</v>
      </c>
      <c r="N226" s="3">
        <v>1</v>
      </c>
      <c r="P226" s="6">
        <v>44384</v>
      </c>
      <c r="Q226" s="7">
        <v>2</v>
      </c>
      <c r="R226" s="8" t="s">
        <v>705</v>
      </c>
      <c r="S226" s="6">
        <v>44389</v>
      </c>
      <c r="T226" s="7">
        <v>3</v>
      </c>
    </row>
    <row r="227" spans="10:20" x14ac:dyDescent="0.55000000000000004">
      <c r="J227" s="2">
        <v>44390</v>
      </c>
      <c r="K227" s="3">
        <v>1</v>
      </c>
      <c r="L227" s="4" t="s">
        <v>228</v>
      </c>
      <c r="M227" s="2">
        <v>44393</v>
      </c>
      <c r="N227" s="3">
        <v>1</v>
      </c>
      <c r="P227" s="6">
        <v>44387</v>
      </c>
      <c r="Q227" s="7">
        <v>2</v>
      </c>
      <c r="R227" s="8" t="s">
        <v>706</v>
      </c>
      <c r="S227" s="6">
        <v>44395</v>
      </c>
      <c r="T227" s="7">
        <v>3</v>
      </c>
    </row>
    <row r="228" spans="10:20" x14ac:dyDescent="0.55000000000000004">
      <c r="J228" s="2">
        <v>44390</v>
      </c>
      <c r="K228" s="3">
        <v>1</v>
      </c>
      <c r="L228" s="4" t="s">
        <v>229</v>
      </c>
      <c r="M228" s="2">
        <v>44393</v>
      </c>
      <c r="N228" s="3">
        <v>1</v>
      </c>
      <c r="P228" s="6">
        <v>44387</v>
      </c>
      <c r="Q228" s="7">
        <v>2</v>
      </c>
      <c r="R228" s="8" t="s">
        <v>707</v>
      </c>
      <c r="S228" s="6">
        <v>44392</v>
      </c>
      <c r="T228" s="7">
        <v>3</v>
      </c>
    </row>
    <row r="229" spans="10:20" x14ac:dyDescent="0.55000000000000004">
      <c r="J229" s="2">
        <v>44390</v>
      </c>
      <c r="K229" s="3">
        <v>1</v>
      </c>
      <c r="L229" s="4" t="s">
        <v>230</v>
      </c>
      <c r="M229" s="2">
        <v>44393</v>
      </c>
      <c r="N229" s="3">
        <v>1</v>
      </c>
      <c r="P229" s="6">
        <v>44387</v>
      </c>
      <c r="Q229" s="7">
        <v>2</v>
      </c>
      <c r="R229" s="8" t="s">
        <v>708</v>
      </c>
      <c r="S229" s="6">
        <v>44389</v>
      </c>
      <c r="T229" s="7">
        <v>3</v>
      </c>
    </row>
    <row r="230" spans="10:20" x14ac:dyDescent="0.55000000000000004">
      <c r="J230" s="2">
        <v>44390</v>
      </c>
      <c r="K230" s="3">
        <v>1</v>
      </c>
      <c r="L230" s="4" t="s">
        <v>231</v>
      </c>
      <c r="M230" s="2">
        <v>44408</v>
      </c>
      <c r="N230" s="3">
        <v>1</v>
      </c>
      <c r="P230" s="6">
        <v>44387</v>
      </c>
      <c r="Q230" s="7">
        <v>2</v>
      </c>
      <c r="R230" s="8" t="s">
        <v>709</v>
      </c>
      <c r="S230" s="6">
        <v>44398</v>
      </c>
      <c r="T230" s="7">
        <v>3</v>
      </c>
    </row>
    <row r="231" spans="10:20" x14ac:dyDescent="0.55000000000000004">
      <c r="J231" s="2">
        <v>44390</v>
      </c>
      <c r="K231" s="3">
        <v>1</v>
      </c>
      <c r="L231" s="4" t="s">
        <v>232</v>
      </c>
      <c r="M231" s="2">
        <v>44411</v>
      </c>
      <c r="N231" s="3">
        <v>1</v>
      </c>
      <c r="P231" s="6">
        <v>44387</v>
      </c>
      <c r="Q231" s="7">
        <v>2</v>
      </c>
      <c r="R231" s="8" t="s">
        <v>710</v>
      </c>
      <c r="S231" s="6">
        <v>44389</v>
      </c>
      <c r="T231" s="7">
        <v>3</v>
      </c>
    </row>
    <row r="232" spans="10:20" x14ac:dyDescent="0.55000000000000004">
      <c r="J232" s="2">
        <v>44390</v>
      </c>
      <c r="K232" s="3">
        <v>1</v>
      </c>
      <c r="L232" s="4" t="s">
        <v>233</v>
      </c>
      <c r="M232" s="2">
        <v>44411</v>
      </c>
      <c r="N232" s="3">
        <v>1</v>
      </c>
      <c r="P232" s="6">
        <v>44387</v>
      </c>
      <c r="Q232" s="7">
        <v>2</v>
      </c>
      <c r="R232" s="8" t="s">
        <v>711</v>
      </c>
      <c r="S232" s="6">
        <v>44389</v>
      </c>
      <c r="T232" s="7">
        <v>3</v>
      </c>
    </row>
    <row r="233" spans="10:20" x14ac:dyDescent="0.55000000000000004">
      <c r="J233" s="2">
        <v>44390</v>
      </c>
      <c r="K233" s="3">
        <v>1</v>
      </c>
      <c r="L233" s="4" t="s">
        <v>234</v>
      </c>
      <c r="M233" s="2">
        <v>44399</v>
      </c>
      <c r="N233" s="3">
        <v>1</v>
      </c>
      <c r="P233" s="6">
        <v>44387</v>
      </c>
      <c r="Q233" s="7">
        <v>2</v>
      </c>
      <c r="R233" s="8" t="s">
        <v>712</v>
      </c>
      <c r="S233" s="6">
        <v>44389</v>
      </c>
      <c r="T233" s="7">
        <v>3</v>
      </c>
    </row>
    <row r="234" spans="10:20" x14ac:dyDescent="0.55000000000000004">
      <c r="J234" s="2">
        <v>44390</v>
      </c>
      <c r="K234" s="3">
        <v>1</v>
      </c>
      <c r="L234" s="4" t="s">
        <v>235</v>
      </c>
      <c r="M234" s="2">
        <v>44393</v>
      </c>
      <c r="N234" s="3">
        <v>1</v>
      </c>
      <c r="P234" s="6">
        <v>44387</v>
      </c>
      <c r="Q234" s="7">
        <v>2</v>
      </c>
      <c r="R234" s="8" t="s">
        <v>713</v>
      </c>
      <c r="S234" s="6">
        <v>44392</v>
      </c>
      <c r="T234" s="7">
        <v>3</v>
      </c>
    </row>
    <row r="235" spans="10:20" x14ac:dyDescent="0.55000000000000004">
      <c r="J235" s="2">
        <v>44390</v>
      </c>
      <c r="K235" s="3">
        <v>1</v>
      </c>
      <c r="L235" s="4" t="s">
        <v>236</v>
      </c>
      <c r="M235" s="2">
        <v>44399</v>
      </c>
      <c r="N235" s="3">
        <v>1</v>
      </c>
      <c r="P235" s="6">
        <v>44387</v>
      </c>
      <c r="Q235" s="7">
        <v>2</v>
      </c>
      <c r="R235" s="8" t="s">
        <v>714</v>
      </c>
      <c r="S235" s="6">
        <v>44389</v>
      </c>
      <c r="T235" s="7">
        <v>3</v>
      </c>
    </row>
    <row r="236" spans="10:20" x14ac:dyDescent="0.55000000000000004">
      <c r="J236" s="2">
        <v>44390</v>
      </c>
      <c r="K236" s="3">
        <v>1</v>
      </c>
      <c r="L236" s="4" t="s">
        <v>237</v>
      </c>
      <c r="M236" s="2">
        <v>44393</v>
      </c>
      <c r="N236" s="3">
        <v>1</v>
      </c>
      <c r="P236" s="6">
        <v>44390</v>
      </c>
      <c r="Q236" s="7">
        <v>2</v>
      </c>
      <c r="R236" s="8" t="s">
        <v>715</v>
      </c>
      <c r="S236" s="6">
        <v>44401</v>
      </c>
      <c r="T236" s="7">
        <v>3</v>
      </c>
    </row>
    <row r="237" spans="10:20" x14ac:dyDescent="0.55000000000000004">
      <c r="J237" s="2">
        <v>44390</v>
      </c>
      <c r="K237" s="3">
        <v>1</v>
      </c>
      <c r="L237" s="4" t="s">
        <v>238</v>
      </c>
      <c r="M237" s="2">
        <v>44402</v>
      </c>
      <c r="N237" s="3">
        <v>1</v>
      </c>
      <c r="P237" s="6">
        <v>44390</v>
      </c>
      <c r="Q237" s="7">
        <v>2</v>
      </c>
      <c r="R237" s="8" t="s">
        <v>716</v>
      </c>
      <c r="S237" s="6">
        <v>44392</v>
      </c>
      <c r="T237" s="7">
        <v>3</v>
      </c>
    </row>
    <row r="238" spans="10:20" x14ac:dyDescent="0.55000000000000004">
      <c r="J238" s="2">
        <v>44390</v>
      </c>
      <c r="K238" s="3">
        <v>1</v>
      </c>
      <c r="L238" s="4" t="s">
        <v>239</v>
      </c>
      <c r="M238" s="2">
        <v>44393</v>
      </c>
      <c r="N238" s="3">
        <v>1</v>
      </c>
      <c r="P238" s="6">
        <v>44390</v>
      </c>
      <c r="Q238" s="7">
        <v>2</v>
      </c>
      <c r="R238" s="8" t="s">
        <v>717</v>
      </c>
      <c r="S238" s="6">
        <v>44392</v>
      </c>
      <c r="T238" s="7">
        <v>3</v>
      </c>
    </row>
    <row r="239" spans="10:20" x14ac:dyDescent="0.55000000000000004">
      <c r="J239" s="2">
        <v>44390</v>
      </c>
      <c r="K239" s="3">
        <v>1</v>
      </c>
      <c r="L239" s="4" t="s">
        <v>240</v>
      </c>
      <c r="M239" s="2">
        <v>44408</v>
      </c>
      <c r="N239" s="3">
        <v>1</v>
      </c>
      <c r="P239" s="6">
        <v>44390</v>
      </c>
      <c r="Q239" s="7">
        <v>2</v>
      </c>
      <c r="R239" s="8" t="s">
        <v>718</v>
      </c>
      <c r="S239" s="6">
        <v>44395</v>
      </c>
      <c r="T239" s="7">
        <v>3</v>
      </c>
    </row>
    <row r="240" spans="10:20" x14ac:dyDescent="0.55000000000000004">
      <c r="J240" s="2">
        <v>44390</v>
      </c>
      <c r="K240" s="3">
        <v>1</v>
      </c>
      <c r="L240" s="4" t="s">
        <v>241</v>
      </c>
      <c r="M240" s="2">
        <v>44393</v>
      </c>
      <c r="N240" s="3">
        <v>1</v>
      </c>
      <c r="P240" s="6">
        <v>44390</v>
      </c>
      <c r="Q240" s="7">
        <v>2</v>
      </c>
      <c r="R240" s="8" t="s">
        <v>719</v>
      </c>
      <c r="S240" s="6">
        <v>44392</v>
      </c>
      <c r="T240" s="7">
        <v>3</v>
      </c>
    </row>
    <row r="241" spans="10:20" x14ac:dyDescent="0.55000000000000004">
      <c r="J241" s="2">
        <v>44390</v>
      </c>
      <c r="K241" s="3">
        <v>1</v>
      </c>
      <c r="L241" s="4" t="s">
        <v>242</v>
      </c>
      <c r="M241" s="2">
        <v>44393</v>
      </c>
      <c r="N241" s="3">
        <v>1</v>
      </c>
      <c r="P241" s="6">
        <v>44393</v>
      </c>
      <c r="Q241" s="7">
        <v>2</v>
      </c>
      <c r="R241" s="8" t="s">
        <v>720</v>
      </c>
      <c r="S241" s="6">
        <v>44398</v>
      </c>
      <c r="T241" s="7">
        <v>3</v>
      </c>
    </row>
    <row r="242" spans="10:20" x14ac:dyDescent="0.55000000000000004">
      <c r="J242" s="2">
        <v>44390</v>
      </c>
      <c r="K242" s="3">
        <v>1</v>
      </c>
      <c r="L242" s="4" t="s">
        <v>243</v>
      </c>
      <c r="M242" s="2">
        <v>44393</v>
      </c>
      <c r="N242" s="3">
        <v>1</v>
      </c>
      <c r="P242" s="6">
        <v>44393</v>
      </c>
      <c r="Q242" s="7">
        <v>2</v>
      </c>
      <c r="R242" s="8" t="s">
        <v>721</v>
      </c>
      <c r="S242" s="6">
        <v>44395</v>
      </c>
      <c r="T242" s="7">
        <v>3</v>
      </c>
    </row>
    <row r="243" spans="10:20" x14ac:dyDescent="0.55000000000000004">
      <c r="J243" s="2">
        <v>44390</v>
      </c>
      <c r="K243" s="3">
        <v>1</v>
      </c>
      <c r="L243" s="4" t="s">
        <v>244</v>
      </c>
      <c r="M243" s="2">
        <v>44399</v>
      </c>
      <c r="N243" s="3">
        <v>1</v>
      </c>
      <c r="P243" s="6">
        <v>44393</v>
      </c>
      <c r="Q243" s="7">
        <v>2</v>
      </c>
      <c r="R243" s="8" t="s">
        <v>722</v>
      </c>
      <c r="S243" s="6">
        <v>44401</v>
      </c>
      <c r="T243" s="7">
        <v>3</v>
      </c>
    </row>
    <row r="244" spans="10:20" x14ac:dyDescent="0.55000000000000004">
      <c r="J244" s="2">
        <v>44390</v>
      </c>
      <c r="K244" s="3">
        <v>1</v>
      </c>
      <c r="L244" s="4" t="s">
        <v>245</v>
      </c>
      <c r="M244" s="2">
        <v>44393</v>
      </c>
      <c r="N244" s="3">
        <v>1</v>
      </c>
      <c r="P244" s="6">
        <v>44393</v>
      </c>
      <c r="Q244" s="7">
        <v>2</v>
      </c>
      <c r="R244" s="8" t="s">
        <v>723</v>
      </c>
      <c r="S244" s="6">
        <v>44395</v>
      </c>
      <c r="T244" s="7">
        <v>3</v>
      </c>
    </row>
    <row r="245" spans="10:20" x14ac:dyDescent="0.55000000000000004">
      <c r="J245" s="2">
        <v>44390</v>
      </c>
      <c r="K245" s="3">
        <v>1</v>
      </c>
      <c r="L245" s="4" t="s">
        <v>246</v>
      </c>
      <c r="M245" s="2">
        <v>44399</v>
      </c>
      <c r="N245" s="3">
        <v>1</v>
      </c>
      <c r="P245" s="6">
        <v>44393</v>
      </c>
      <c r="Q245" s="7">
        <v>2</v>
      </c>
      <c r="R245" s="8" t="s">
        <v>724</v>
      </c>
      <c r="S245" s="6">
        <v>44395</v>
      </c>
      <c r="T245" s="7">
        <v>3</v>
      </c>
    </row>
    <row r="246" spans="10:20" x14ac:dyDescent="0.55000000000000004">
      <c r="J246" s="2">
        <v>44390</v>
      </c>
      <c r="K246" s="3">
        <v>1</v>
      </c>
      <c r="L246" s="4" t="s">
        <v>247</v>
      </c>
      <c r="M246" s="2">
        <v>44393</v>
      </c>
      <c r="N246" s="3">
        <v>1</v>
      </c>
      <c r="P246" s="6">
        <v>44393</v>
      </c>
      <c r="Q246" s="7">
        <v>2</v>
      </c>
      <c r="R246" s="8" t="s">
        <v>725</v>
      </c>
      <c r="S246" s="6">
        <v>44395</v>
      </c>
      <c r="T246" s="7">
        <v>3</v>
      </c>
    </row>
    <row r="247" spans="10:20" x14ac:dyDescent="0.55000000000000004">
      <c r="J247" s="2">
        <v>44390</v>
      </c>
      <c r="K247" s="3">
        <v>1</v>
      </c>
      <c r="L247" s="4" t="s">
        <v>248</v>
      </c>
      <c r="M247" s="2">
        <v>44393</v>
      </c>
      <c r="N247" s="3">
        <v>1</v>
      </c>
      <c r="P247" s="6">
        <v>44393</v>
      </c>
      <c r="Q247" s="7">
        <v>2</v>
      </c>
      <c r="R247" s="8" t="s">
        <v>726</v>
      </c>
      <c r="S247" s="6">
        <v>44398</v>
      </c>
      <c r="T247" s="7">
        <v>3</v>
      </c>
    </row>
    <row r="248" spans="10:20" x14ac:dyDescent="0.55000000000000004">
      <c r="J248" s="2">
        <v>44390</v>
      </c>
      <c r="K248" s="3">
        <v>1</v>
      </c>
      <c r="L248" s="4" t="s">
        <v>249</v>
      </c>
      <c r="M248" s="2">
        <v>44393</v>
      </c>
      <c r="N248" s="3">
        <v>1</v>
      </c>
      <c r="P248" s="6">
        <v>44396</v>
      </c>
      <c r="Q248" s="7">
        <v>2</v>
      </c>
      <c r="R248" s="8" t="s">
        <v>727</v>
      </c>
      <c r="S248" s="6">
        <v>44398</v>
      </c>
      <c r="T248" s="7">
        <v>3</v>
      </c>
    </row>
    <row r="249" spans="10:20" x14ac:dyDescent="0.55000000000000004">
      <c r="J249" s="2">
        <v>44390</v>
      </c>
      <c r="K249" s="3">
        <v>1</v>
      </c>
      <c r="L249" s="4" t="s">
        <v>250</v>
      </c>
      <c r="M249" s="2">
        <v>44411</v>
      </c>
      <c r="N249" s="3">
        <v>1</v>
      </c>
      <c r="P249" s="6">
        <v>44399</v>
      </c>
      <c r="Q249" s="7">
        <v>2</v>
      </c>
      <c r="R249" s="8" t="s">
        <v>728</v>
      </c>
      <c r="S249" s="6">
        <v>44416</v>
      </c>
      <c r="T249" s="7">
        <v>3</v>
      </c>
    </row>
    <row r="250" spans="10:20" x14ac:dyDescent="0.55000000000000004">
      <c r="J250" s="2">
        <v>44390</v>
      </c>
      <c r="K250" s="3">
        <v>1</v>
      </c>
      <c r="L250" s="4" t="s">
        <v>251</v>
      </c>
      <c r="M250" s="2">
        <v>44399</v>
      </c>
      <c r="N250" s="3">
        <v>1</v>
      </c>
      <c r="P250" s="6">
        <v>44399</v>
      </c>
      <c r="Q250" s="7">
        <v>2</v>
      </c>
      <c r="R250" s="8" t="s">
        <v>729</v>
      </c>
      <c r="S250" s="6">
        <v>44407</v>
      </c>
      <c r="T250" s="7">
        <v>3</v>
      </c>
    </row>
    <row r="251" spans="10:20" x14ac:dyDescent="0.55000000000000004">
      <c r="J251" s="2">
        <v>44390</v>
      </c>
      <c r="K251" s="3">
        <v>1</v>
      </c>
      <c r="L251" s="4" t="s">
        <v>252</v>
      </c>
      <c r="M251" s="2">
        <v>44399</v>
      </c>
      <c r="N251" s="3">
        <v>1</v>
      </c>
      <c r="P251" s="6">
        <v>44399</v>
      </c>
      <c r="Q251" s="7">
        <v>2</v>
      </c>
      <c r="R251" s="8" t="s">
        <v>730</v>
      </c>
      <c r="S251" s="6">
        <v>44404</v>
      </c>
      <c r="T251" s="7">
        <v>3</v>
      </c>
    </row>
    <row r="252" spans="10:20" x14ac:dyDescent="0.55000000000000004">
      <c r="J252" s="2">
        <v>44390</v>
      </c>
      <c r="K252" s="3">
        <v>1</v>
      </c>
      <c r="L252" s="4" t="s">
        <v>253</v>
      </c>
      <c r="M252" s="2">
        <v>44393</v>
      </c>
      <c r="N252" s="3">
        <v>1</v>
      </c>
      <c r="P252" s="6">
        <v>44399</v>
      </c>
      <c r="Q252" s="7">
        <v>2</v>
      </c>
      <c r="R252" s="8" t="s">
        <v>731</v>
      </c>
      <c r="S252" s="6">
        <v>44413</v>
      </c>
      <c r="T252" s="7">
        <v>3</v>
      </c>
    </row>
    <row r="253" spans="10:20" x14ac:dyDescent="0.55000000000000004">
      <c r="J253" s="2">
        <v>44390</v>
      </c>
      <c r="K253" s="3">
        <v>1</v>
      </c>
      <c r="L253" s="4" t="s">
        <v>254</v>
      </c>
      <c r="M253" s="2">
        <v>44396</v>
      </c>
      <c r="N253" s="3">
        <v>1</v>
      </c>
      <c r="P253" s="6">
        <v>44399</v>
      </c>
      <c r="Q253" s="7">
        <v>2</v>
      </c>
      <c r="R253" s="8" t="s">
        <v>732</v>
      </c>
      <c r="S253" s="6">
        <v>44401</v>
      </c>
      <c r="T253" s="7">
        <v>3</v>
      </c>
    </row>
    <row r="254" spans="10:20" x14ac:dyDescent="0.55000000000000004">
      <c r="J254" s="2">
        <v>44390</v>
      </c>
      <c r="K254" s="3">
        <v>1</v>
      </c>
      <c r="L254" s="4" t="s">
        <v>255</v>
      </c>
      <c r="M254" s="2">
        <v>44393</v>
      </c>
      <c r="N254" s="3">
        <v>1</v>
      </c>
      <c r="P254" s="6">
        <v>44399</v>
      </c>
      <c r="Q254" s="7">
        <v>2</v>
      </c>
      <c r="R254" s="8" t="s">
        <v>733</v>
      </c>
      <c r="S254" s="6">
        <v>44401</v>
      </c>
      <c r="T254" s="7">
        <v>3</v>
      </c>
    </row>
    <row r="255" spans="10:20" x14ac:dyDescent="0.55000000000000004">
      <c r="J255" s="2">
        <v>44390</v>
      </c>
      <c r="K255" s="3">
        <v>1</v>
      </c>
      <c r="L255" s="4" t="s">
        <v>256</v>
      </c>
      <c r="M255" s="2">
        <v>44399</v>
      </c>
      <c r="N255" s="3">
        <v>1</v>
      </c>
      <c r="P255" s="6">
        <v>44399</v>
      </c>
      <c r="Q255" s="7">
        <v>2</v>
      </c>
      <c r="R255" s="8" t="s">
        <v>734</v>
      </c>
      <c r="S255" s="6">
        <v>44416</v>
      </c>
      <c r="T255" s="7">
        <v>3</v>
      </c>
    </row>
    <row r="256" spans="10:20" x14ac:dyDescent="0.55000000000000004">
      <c r="J256" s="2">
        <v>44390</v>
      </c>
      <c r="K256" s="3">
        <v>1</v>
      </c>
      <c r="L256" s="4" t="s">
        <v>257</v>
      </c>
      <c r="M256" s="2">
        <v>44396</v>
      </c>
      <c r="N256" s="3">
        <v>1</v>
      </c>
      <c r="P256" s="6">
        <v>44399</v>
      </c>
      <c r="Q256" s="7">
        <v>2</v>
      </c>
      <c r="R256" s="8" t="s">
        <v>735</v>
      </c>
      <c r="S256" s="6">
        <v>44404</v>
      </c>
      <c r="T256" s="7">
        <v>3</v>
      </c>
    </row>
    <row r="257" spans="10:20" x14ac:dyDescent="0.55000000000000004">
      <c r="J257" s="2">
        <v>44390</v>
      </c>
      <c r="K257" s="3">
        <v>1</v>
      </c>
      <c r="L257" s="4" t="s">
        <v>258</v>
      </c>
      <c r="M257" s="2">
        <v>44393</v>
      </c>
      <c r="N257" s="3">
        <v>1</v>
      </c>
      <c r="P257" s="6">
        <v>44402</v>
      </c>
      <c r="Q257" s="7">
        <v>2</v>
      </c>
      <c r="R257" s="8" t="s">
        <v>736</v>
      </c>
      <c r="S257" s="6">
        <v>44404</v>
      </c>
      <c r="T257" s="7">
        <v>3</v>
      </c>
    </row>
    <row r="258" spans="10:20" x14ac:dyDescent="0.55000000000000004">
      <c r="J258" s="2">
        <v>44390</v>
      </c>
      <c r="K258" s="3">
        <v>1</v>
      </c>
      <c r="L258" s="4" t="s">
        <v>259</v>
      </c>
      <c r="M258" s="2">
        <v>44393</v>
      </c>
      <c r="N258" s="3">
        <v>1</v>
      </c>
      <c r="P258" s="6">
        <v>44402</v>
      </c>
      <c r="Q258" s="7">
        <v>2</v>
      </c>
      <c r="R258" s="8" t="s">
        <v>737</v>
      </c>
      <c r="S258" s="6">
        <v>44407</v>
      </c>
      <c r="T258" s="7">
        <v>3</v>
      </c>
    </row>
    <row r="259" spans="10:20" x14ac:dyDescent="0.55000000000000004">
      <c r="J259" s="2">
        <v>44390</v>
      </c>
      <c r="K259" s="3">
        <v>1</v>
      </c>
      <c r="L259" s="4" t="s">
        <v>260</v>
      </c>
      <c r="M259" s="2">
        <v>44393</v>
      </c>
      <c r="N259" s="3">
        <v>1</v>
      </c>
      <c r="P259" s="6">
        <v>44402</v>
      </c>
      <c r="Q259" s="7">
        <v>2</v>
      </c>
      <c r="R259" s="8" t="s">
        <v>738</v>
      </c>
      <c r="S259" s="6">
        <v>44413</v>
      </c>
      <c r="T259" s="7">
        <v>3</v>
      </c>
    </row>
    <row r="260" spans="10:20" x14ac:dyDescent="0.55000000000000004">
      <c r="J260" s="2">
        <v>44393</v>
      </c>
      <c r="K260" s="3">
        <v>1</v>
      </c>
      <c r="L260" s="4" t="s">
        <v>261</v>
      </c>
      <c r="M260" s="2">
        <v>44399</v>
      </c>
      <c r="N260" s="3">
        <v>1</v>
      </c>
      <c r="P260" s="6">
        <v>44402</v>
      </c>
      <c r="Q260" s="7">
        <v>2</v>
      </c>
      <c r="R260" s="8" t="s">
        <v>739</v>
      </c>
      <c r="S260" s="6">
        <v>44404</v>
      </c>
      <c r="T260" s="7">
        <v>3</v>
      </c>
    </row>
    <row r="261" spans="10:20" x14ac:dyDescent="0.55000000000000004">
      <c r="J261" s="2">
        <v>44393</v>
      </c>
      <c r="K261" s="3">
        <v>1</v>
      </c>
      <c r="L261" s="4" t="s">
        <v>262</v>
      </c>
      <c r="M261" s="2">
        <v>44408</v>
      </c>
      <c r="N261" s="3">
        <v>1</v>
      </c>
      <c r="P261" s="6">
        <v>44405</v>
      </c>
      <c r="Q261" s="7">
        <v>2</v>
      </c>
      <c r="R261" s="8" t="s">
        <v>740</v>
      </c>
      <c r="S261" s="6">
        <v>44416</v>
      </c>
      <c r="T261" s="7">
        <v>3</v>
      </c>
    </row>
    <row r="262" spans="10:20" x14ac:dyDescent="0.55000000000000004">
      <c r="J262" s="2">
        <v>44393</v>
      </c>
      <c r="K262" s="3">
        <v>1</v>
      </c>
      <c r="L262" s="4" t="s">
        <v>263</v>
      </c>
      <c r="M262" s="2">
        <v>44399</v>
      </c>
      <c r="N262" s="3">
        <v>1</v>
      </c>
      <c r="P262" s="6">
        <v>44405</v>
      </c>
      <c r="Q262" s="7">
        <v>2</v>
      </c>
      <c r="R262" s="8" t="s">
        <v>741</v>
      </c>
      <c r="S262" s="6">
        <v>44422</v>
      </c>
      <c r="T262" s="7">
        <v>3</v>
      </c>
    </row>
    <row r="263" spans="10:20" x14ac:dyDescent="0.55000000000000004">
      <c r="J263" s="2">
        <v>44393</v>
      </c>
      <c r="K263" s="3">
        <v>1</v>
      </c>
      <c r="L263" s="4" t="s">
        <v>264</v>
      </c>
      <c r="M263" s="2">
        <v>44399</v>
      </c>
      <c r="N263" s="3">
        <v>1</v>
      </c>
      <c r="P263" s="6">
        <v>44405</v>
      </c>
      <c r="Q263" s="7">
        <v>2</v>
      </c>
      <c r="R263" s="8" t="s">
        <v>742</v>
      </c>
      <c r="S263" s="6">
        <v>44413</v>
      </c>
      <c r="T263" s="7">
        <v>3</v>
      </c>
    </row>
    <row r="264" spans="10:20" x14ac:dyDescent="0.55000000000000004">
      <c r="J264" s="2">
        <v>44393</v>
      </c>
      <c r="K264" s="3">
        <v>1</v>
      </c>
      <c r="L264" s="4" t="s">
        <v>265</v>
      </c>
      <c r="M264" s="2">
        <v>44411</v>
      </c>
      <c r="N264" s="3">
        <v>1</v>
      </c>
      <c r="P264" s="6">
        <v>44405</v>
      </c>
      <c r="Q264" s="7">
        <v>2</v>
      </c>
      <c r="R264" s="8" t="s">
        <v>743</v>
      </c>
      <c r="S264" s="6">
        <v>44407</v>
      </c>
      <c r="T264" s="7">
        <v>3</v>
      </c>
    </row>
    <row r="265" spans="10:20" x14ac:dyDescent="0.55000000000000004">
      <c r="J265" s="2">
        <v>44393</v>
      </c>
      <c r="K265" s="3">
        <v>1</v>
      </c>
      <c r="L265" s="4" t="s">
        <v>266</v>
      </c>
      <c r="M265" s="2">
        <v>44396</v>
      </c>
      <c r="N265" s="3">
        <v>1</v>
      </c>
      <c r="P265" s="6">
        <v>44405</v>
      </c>
      <c r="Q265" s="7">
        <v>2</v>
      </c>
      <c r="R265" s="8" t="s">
        <v>744</v>
      </c>
      <c r="S265" s="6">
        <v>44413</v>
      </c>
      <c r="T265" s="7">
        <v>3</v>
      </c>
    </row>
    <row r="266" spans="10:20" x14ac:dyDescent="0.55000000000000004">
      <c r="J266" s="2">
        <v>44393</v>
      </c>
      <c r="K266" s="3">
        <v>1</v>
      </c>
      <c r="L266" s="4" t="s">
        <v>267</v>
      </c>
      <c r="M266" s="2">
        <v>44396</v>
      </c>
      <c r="N266" s="3">
        <v>1</v>
      </c>
      <c r="P266" s="6">
        <v>44405</v>
      </c>
      <c r="Q266" s="7">
        <v>2</v>
      </c>
      <c r="R266" s="8" t="s">
        <v>745</v>
      </c>
      <c r="S266" s="6">
        <v>44407</v>
      </c>
      <c r="T266" s="7">
        <v>3</v>
      </c>
    </row>
    <row r="267" spans="10:20" x14ac:dyDescent="0.55000000000000004">
      <c r="J267" s="2">
        <v>44393</v>
      </c>
      <c r="K267" s="3">
        <v>1</v>
      </c>
      <c r="L267" s="4" t="s">
        <v>268</v>
      </c>
      <c r="M267" s="2">
        <v>44396</v>
      </c>
      <c r="N267" s="3">
        <v>1</v>
      </c>
      <c r="P267" s="6">
        <v>44408</v>
      </c>
      <c r="Q267" s="7">
        <v>2</v>
      </c>
      <c r="R267" s="8" t="s">
        <v>746</v>
      </c>
      <c r="S267" s="6">
        <v>44422</v>
      </c>
      <c r="T267" s="7">
        <v>3</v>
      </c>
    </row>
    <row r="268" spans="10:20" x14ac:dyDescent="0.55000000000000004">
      <c r="J268" s="2">
        <v>44393</v>
      </c>
      <c r="K268" s="3">
        <v>1</v>
      </c>
      <c r="L268" s="4" t="s">
        <v>269</v>
      </c>
      <c r="M268" s="2">
        <v>44399</v>
      </c>
      <c r="N268" s="3">
        <v>1</v>
      </c>
      <c r="P268" s="6">
        <v>44411</v>
      </c>
      <c r="Q268" s="7">
        <v>2</v>
      </c>
      <c r="R268" s="8" t="s">
        <v>747</v>
      </c>
      <c r="S268" s="6">
        <v>44416</v>
      </c>
      <c r="T268" s="7">
        <v>3</v>
      </c>
    </row>
    <row r="269" spans="10:20" x14ac:dyDescent="0.55000000000000004">
      <c r="J269" s="2">
        <v>44393</v>
      </c>
      <c r="K269" s="3">
        <v>1</v>
      </c>
      <c r="L269" s="4" t="s">
        <v>270</v>
      </c>
      <c r="M269" s="2">
        <v>44396</v>
      </c>
      <c r="N269" s="3">
        <v>1</v>
      </c>
      <c r="P269" s="6">
        <v>44411</v>
      </c>
      <c r="Q269" s="7">
        <v>2</v>
      </c>
      <c r="R269" s="8" t="s">
        <v>748</v>
      </c>
      <c r="S269" s="6">
        <v>44413</v>
      </c>
      <c r="T269" s="7">
        <v>3</v>
      </c>
    </row>
    <row r="270" spans="10:20" x14ac:dyDescent="0.55000000000000004">
      <c r="J270" s="2">
        <v>44393</v>
      </c>
      <c r="K270" s="3">
        <v>1</v>
      </c>
      <c r="L270" s="4" t="s">
        <v>271</v>
      </c>
      <c r="M270" s="2">
        <v>44396</v>
      </c>
      <c r="N270" s="3">
        <v>1</v>
      </c>
      <c r="P270" s="6">
        <v>44411</v>
      </c>
      <c r="Q270" s="7">
        <v>2</v>
      </c>
      <c r="R270" s="8" t="s">
        <v>749</v>
      </c>
      <c r="S270" s="6">
        <v>44413</v>
      </c>
      <c r="T270" s="7">
        <v>3</v>
      </c>
    </row>
    <row r="271" spans="10:20" x14ac:dyDescent="0.55000000000000004">
      <c r="J271" s="2">
        <v>44393</v>
      </c>
      <c r="K271" s="3">
        <v>1</v>
      </c>
      <c r="L271" s="4" t="s">
        <v>272</v>
      </c>
      <c r="M271" s="2">
        <v>44399</v>
      </c>
      <c r="N271" s="3">
        <v>1</v>
      </c>
      <c r="P271" s="6">
        <v>44411</v>
      </c>
      <c r="Q271" s="7">
        <v>2</v>
      </c>
      <c r="R271" s="8" t="s">
        <v>750</v>
      </c>
      <c r="S271" s="6">
        <v>44416</v>
      </c>
      <c r="T271" s="7">
        <v>3</v>
      </c>
    </row>
    <row r="272" spans="10:20" x14ac:dyDescent="0.55000000000000004">
      <c r="J272" s="2">
        <v>44393</v>
      </c>
      <c r="K272" s="3">
        <v>1</v>
      </c>
      <c r="L272" s="4" t="s">
        <v>273</v>
      </c>
      <c r="M272" s="2">
        <v>44396</v>
      </c>
      <c r="N272" s="3">
        <v>1</v>
      </c>
      <c r="P272" s="6">
        <v>44411</v>
      </c>
      <c r="Q272" s="7">
        <v>2</v>
      </c>
      <c r="R272" s="8" t="s">
        <v>751</v>
      </c>
      <c r="S272" s="6">
        <v>44413</v>
      </c>
      <c r="T272" s="7">
        <v>3</v>
      </c>
    </row>
    <row r="273" spans="10:20" x14ac:dyDescent="0.55000000000000004">
      <c r="J273" s="2">
        <v>44393</v>
      </c>
      <c r="K273" s="3">
        <v>1</v>
      </c>
      <c r="L273" s="4" t="s">
        <v>274</v>
      </c>
      <c r="M273" s="2">
        <v>44396</v>
      </c>
      <c r="N273" s="3">
        <v>1</v>
      </c>
      <c r="P273" s="6">
        <v>44414</v>
      </c>
      <c r="Q273" s="7">
        <v>2</v>
      </c>
      <c r="R273" s="8" t="s">
        <v>752</v>
      </c>
      <c r="S273" s="6">
        <v>44437</v>
      </c>
      <c r="T273" s="7">
        <v>3</v>
      </c>
    </row>
    <row r="274" spans="10:20" x14ac:dyDescent="0.55000000000000004">
      <c r="J274" s="2">
        <v>44393</v>
      </c>
      <c r="K274" s="3">
        <v>1</v>
      </c>
      <c r="L274" s="4" t="s">
        <v>275</v>
      </c>
      <c r="M274" s="2">
        <v>44399</v>
      </c>
      <c r="N274" s="3">
        <v>1</v>
      </c>
      <c r="P274" s="6">
        <v>44414</v>
      </c>
      <c r="Q274" s="7">
        <v>2</v>
      </c>
      <c r="R274" s="8" t="s">
        <v>753</v>
      </c>
      <c r="S274" s="6">
        <v>44425</v>
      </c>
      <c r="T274" s="7">
        <v>3</v>
      </c>
    </row>
    <row r="275" spans="10:20" x14ac:dyDescent="0.55000000000000004">
      <c r="J275" s="2">
        <v>44393</v>
      </c>
      <c r="K275" s="3">
        <v>1</v>
      </c>
      <c r="L275" s="4" t="s">
        <v>276</v>
      </c>
      <c r="M275" s="2">
        <v>44396</v>
      </c>
      <c r="N275" s="3">
        <v>1</v>
      </c>
      <c r="P275" s="6">
        <v>44420</v>
      </c>
      <c r="Q275" s="7">
        <v>2</v>
      </c>
      <c r="R275" s="8" t="s">
        <v>754</v>
      </c>
      <c r="S275" s="6">
        <v>44422</v>
      </c>
      <c r="T275" s="7">
        <v>3</v>
      </c>
    </row>
    <row r="276" spans="10:20" x14ac:dyDescent="0.55000000000000004">
      <c r="J276" s="2">
        <v>44393</v>
      </c>
      <c r="K276" s="3">
        <v>1</v>
      </c>
      <c r="L276" s="4" t="s">
        <v>277</v>
      </c>
      <c r="M276" s="2">
        <v>44396</v>
      </c>
      <c r="N276" s="3">
        <v>1</v>
      </c>
      <c r="P276" s="6">
        <v>44378</v>
      </c>
      <c r="Q276" s="7">
        <v>2</v>
      </c>
      <c r="R276" s="8" t="s">
        <v>755</v>
      </c>
      <c r="S276" s="6">
        <v>44382</v>
      </c>
      <c r="T276" s="7">
        <v>4</v>
      </c>
    </row>
    <row r="277" spans="10:20" x14ac:dyDescent="0.55000000000000004">
      <c r="J277" s="2">
        <v>44393</v>
      </c>
      <c r="K277" s="3">
        <v>1</v>
      </c>
      <c r="L277" s="4" t="s">
        <v>278</v>
      </c>
      <c r="M277" s="2">
        <v>44402</v>
      </c>
      <c r="N277" s="3">
        <v>1</v>
      </c>
      <c r="P277" s="6">
        <v>44402</v>
      </c>
      <c r="Q277" s="7">
        <v>2</v>
      </c>
      <c r="R277" s="8" t="s">
        <v>756</v>
      </c>
      <c r="S277" s="6">
        <v>44406</v>
      </c>
      <c r="T277" s="7">
        <v>4</v>
      </c>
    </row>
    <row r="278" spans="10:20" x14ac:dyDescent="0.55000000000000004">
      <c r="J278" s="2">
        <v>44393</v>
      </c>
      <c r="K278" s="3">
        <v>1</v>
      </c>
      <c r="L278" s="4" t="s">
        <v>279</v>
      </c>
      <c r="M278" s="2">
        <v>44411</v>
      </c>
      <c r="N278" s="3">
        <v>1</v>
      </c>
      <c r="P278" s="6">
        <v>44402</v>
      </c>
      <c r="Q278" s="7">
        <v>2</v>
      </c>
      <c r="R278" s="8" t="s">
        <v>757</v>
      </c>
      <c r="S278" s="6">
        <v>44409</v>
      </c>
      <c r="T278" s="7">
        <v>4</v>
      </c>
    </row>
    <row r="279" spans="10:20" x14ac:dyDescent="0.55000000000000004">
      <c r="J279" s="2">
        <v>44393</v>
      </c>
      <c r="K279" s="3">
        <v>1</v>
      </c>
      <c r="L279" s="4" t="s">
        <v>280</v>
      </c>
      <c r="M279" s="2">
        <v>44399</v>
      </c>
      <c r="N279" s="3">
        <v>1</v>
      </c>
    </row>
    <row r="280" spans="10:20" x14ac:dyDescent="0.55000000000000004">
      <c r="J280" s="2">
        <v>44393</v>
      </c>
      <c r="K280" s="3">
        <v>1</v>
      </c>
      <c r="L280" s="4" t="s">
        <v>281</v>
      </c>
      <c r="M280" s="2">
        <v>44396</v>
      </c>
      <c r="N280" s="3">
        <v>1</v>
      </c>
    </row>
    <row r="281" spans="10:20" x14ac:dyDescent="0.55000000000000004">
      <c r="J281" s="2">
        <v>44393</v>
      </c>
      <c r="K281" s="3">
        <v>1</v>
      </c>
      <c r="L281" s="4" t="s">
        <v>282</v>
      </c>
      <c r="M281" s="2">
        <v>44396</v>
      </c>
      <c r="N281" s="3">
        <v>1</v>
      </c>
    </row>
    <row r="282" spans="10:20" x14ac:dyDescent="0.55000000000000004">
      <c r="J282" s="2">
        <v>44393</v>
      </c>
      <c r="K282" s="3">
        <v>1</v>
      </c>
      <c r="L282" s="4" t="s">
        <v>283</v>
      </c>
      <c r="M282" s="2">
        <v>44402</v>
      </c>
      <c r="N282" s="3">
        <v>1</v>
      </c>
    </row>
    <row r="283" spans="10:20" x14ac:dyDescent="0.55000000000000004">
      <c r="J283" s="2">
        <v>44393</v>
      </c>
      <c r="K283" s="3">
        <v>1</v>
      </c>
      <c r="L283" s="4" t="s">
        <v>284</v>
      </c>
      <c r="M283" s="2">
        <v>44411</v>
      </c>
      <c r="N283" s="3">
        <v>1</v>
      </c>
    </row>
    <row r="284" spans="10:20" x14ac:dyDescent="0.55000000000000004">
      <c r="J284" s="2">
        <v>44393</v>
      </c>
      <c r="K284" s="3">
        <v>1</v>
      </c>
      <c r="L284" s="4" t="s">
        <v>285</v>
      </c>
      <c r="M284" s="2">
        <v>44417</v>
      </c>
      <c r="N284" s="3">
        <v>1</v>
      </c>
    </row>
    <row r="285" spans="10:20" x14ac:dyDescent="0.55000000000000004">
      <c r="J285" s="2">
        <v>44393</v>
      </c>
      <c r="K285" s="3">
        <v>1</v>
      </c>
      <c r="L285" s="4" t="s">
        <v>286</v>
      </c>
      <c r="M285" s="2">
        <v>44399</v>
      </c>
      <c r="N285" s="3">
        <v>1</v>
      </c>
    </row>
    <row r="286" spans="10:20" x14ac:dyDescent="0.55000000000000004">
      <c r="J286" s="2">
        <v>44393</v>
      </c>
      <c r="K286" s="3">
        <v>1</v>
      </c>
      <c r="L286" s="4" t="s">
        <v>287</v>
      </c>
      <c r="M286" s="2">
        <v>44396</v>
      </c>
      <c r="N286" s="3">
        <v>1</v>
      </c>
    </row>
    <row r="287" spans="10:20" x14ac:dyDescent="0.55000000000000004">
      <c r="J287" s="2">
        <v>44393</v>
      </c>
      <c r="K287" s="3">
        <v>1</v>
      </c>
      <c r="L287" s="4" t="s">
        <v>288</v>
      </c>
      <c r="M287" s="2">
        <v>44396</v>
      </c>
      <c r="N287" s="3">
        <v>1</v>
      </c>
    </row>
    <row r="288" spans="10:20" x14ac:dyDescent="0.55000000000000004">
      <c r="J288" s="2">
        <v>44393</v>
      </c>
      <c r="K288" s="3">
        <v>1</v>
      </c>
      <c r="L288" s="4" t="s">
        <v>289</v>
      </c>
      <c r="M288" s="2">
        <v>44396</v>
      </c>
      <c r="N288" s="3">
        <v>1</v>
      </c>
    </row>
    <row r="289" spans="10:14" x14ac:dyDescent="0.55000000000000004">
      <c r="J289" s="2">
        <v>44393</v>
      </c>
      <c r="K289" s="3">
        <v>1</v>
      </c>
      <c r="L289" s="4" t="s">
        <v>290</v>
      </c>
      <c r="M289" s="2">
        <v>44399</v>
      </c>
      <c r="N289" s="3">
        <v>1</v>
      </c>
    </row>
    <row r="290" spans="10:14" x14ac:dyDescent="0.55000000000000004">
      <c r="J290" s="2">
        <v>44393</v>
      </c>
      <c r="K290" s="3">
        <v>1</v>
      </c>
      <c r="L290" s="4" t="s">
        <v>291</v>
      </c>
      <c r="M290" s="2">
        <v>44396</v>
      </c>
      <c r="N290" s="3">
        <v>1</v>
      </c>
    </row>
    <row r="291" spans="10:14" x14ac:dyDescent="0.55000000000000004">
      <c r="J291" s="2">
        <v>44393</v>
      </c>
      <c r="K291" s="3">
        <v>1</v>
      </c>
      <c r="L291" s="4" t="s">
        <v>292</v>
      </c>
      <c r="M291" s="2">
        <v>44405</v>
      </c>
      <c r="N291" s="3">
        <v>1</v>
      </c>
    </row>
    <row r="292" spans="10:14" x14ac:dyDescent="0.55000000000000004">
      <c r="J292" s="2">
        <v>44393</v>
      </c>
      <c r="K292" s="3">
        <v>1</v>
      </c>
      <c r="L292" s="4" t="s">
        <v>293</v>
      </c>
      <c r="M292" s="2">
        <v>44405</v>
      </c>
      <c r="N292" s="3">
        <v>1</v>
      </c>
    </row>
    <row r="293" spans="10:14" x14ac:dyDescent="0.55000000000000004">
      <c r="J293" s="2">
        <v>44393</v>
      </c>
      <c r="K293" s="3">
        <v>1</v>
      </c>
      <c r="L293" s="4" t="s">
        <v>294</v>
      </c>
      <c r="M293" s="2">
        <v>44396</v>
      </c>
      <c r="N293" s="3">
        <v>1</v>
      </c>
    </row>
    <row r="294" spans="10:14" x14ac:dyDescent="0.55000000000000004">
      <c r="J294" s="2">
        <v>44393</v>
      </c>
      <c r="K294" s="3">
        <v>1</v>
      </c>
      <c r="L294" s="4" t="s">
        <v>295</v>
      </c>
      <c r="M294" s="2">
        <v>44396</v>
      </c>
      <c r="N294" s="3">
        <v>1</v>
      </c>
    </row>
    <row r="295" spans="10:14" x14ac:dyDescent="0.55000000000000004">
      <c r="J295" s="2">
        <v>44393</v>
      </c>
      <c r="K295" s="3">
        <v>1</v>
      </c>
      <c r="L295" s="4" t="s">
        <v>296</v>
      </c>
      <c r="M295" s="2">
        <v>44408</v>
      </c>
      <c r="N295" s="3">
        <v>1</v>
      </c>
    </row>
    <row r="296" spans="10:14" x14ac:dyDescent="0.55000000000000004">
      <c r="J296" s="2">
        <v>44393</v>
      </c>
      <c r="K296" s="3">
        <v>1</v>
      </c>
      <c r="L296" s="4" t="s">
        <v>297</v>
      </c>
      <c r="M296" s="2">
        <v>44396</v>
      </c>
      <c r="N296" s="3">
        <v>1</v>
      </c>
    </row>
    <row r="297" spans="10:14" x14ac:dyDescent="0.55000000000000004">
      <c r="J297" s="2">
        <v>44396</v>
      </c>
      <c r="K297" s="3">
        <v>1</v>
      </c>
      <c r="L297" s="4" t="s">
        <v>298</v>
      </c>
      <c r="M297" s="2">
        <v>44399</v>
      </c>
      <c r="N297" s="3">
        <v>1</v>
      </c>
    </row>
    <row r="298" spans="10:14" x14ac:dyDescent="0.55000000000000004">
      <c r="J298" s="2">
        <v>44396</v>
      </c>
      <c r="K298" s="3">
        <v>1</v>
      </c>
      <c r="L298" s="4" t="s">
        <v>299</v>
      </c>
      <c r="M298" s="2">
        <v>44399</v>
      </c>
      <c r="N298" s="3">
        <v>1</v>
      </c>
    </row>
    <row r="299" spans="10:14" x14ac:dyDescent="0.55000000000000004">
      <c r="J299" s="2">
        <v>44396</v>
      </c>
      <c r="K299" s="3">
        <v>1</v>
      </c>
      <c r="L299" s="4" t="s">
        <v>300</v>
      </c>
      <c r="M299" s="2">
        <v>44399</v>
      </c>
      <c r="N299" s="3">
        <v>1</v>
      </c>
    </row>
    <row r="300" spans="10:14" x14ac:dyDescent="0.55000000000000004">
      <c r="J300" s="2">
        <v>44396</v>
      </c>
      <c r="K300" s="3">
        <v>1</v>
      </c>
      <c r="L300" s="4" t="s">
        <v>301</v>
      </c>
      <c r="M300" s="2">
        <v>44399</v>
      </c>
      <c r="N300" s="3">
        <v>1</v>
      </c>
    </row>
    <row r="301" spans="10:14" x14ac:dyDescent="0.55000000000000004">
      <c r="J301" s="2">
        <v>44396</v>
      </c>
      <c r="K301" s="3">
        <v>1</v>
      </c>
      <c r="L301" s="4" t="s">
        <v>302</v>
      </c>
      <c r="M301" s="2">
        <v>44399</v>
      </c>
      <c r="N301" s="3">
        <v>1</v>
      </c>
    </row>
    <row r="302" spans="10:14" x14ac:dyDescent="0.55000000000000004">
      <c r="J302" s="2">
        <v>44396</v>
      </c>
      <c r="K302" s="3">
        <v>1</v>
      </c>
      <c r="L302" s="4" t="s">
        <v>303</v>
      </c>
      <c r="M302" s="2">
        <v>44399</v>
      </c>
      <c r="N302" s="3">
        <v>1</v>
      </c>
    </row>
    <row r="303" spans="10:14" x14ac:dyDescent="0.55000000000000004">
      <c r="J303" s="2">
        <v>44396</v>
      </c>
      <c r="K303" s="3">
        <v>1</v>
      </c>
      <c r="L303" s="4" t="s">
        <v>304</v>
      </c>
      <c r="M303" s="2">
        <v>44399</v>
      </c>
      <c r="N303" s="3">
        <v>1</v>
      </c>
    </row>
    <row r="304" spans="10:14" x14ac:dyDescent="0.55000000000000004">
      <c r="J304" s="2">
        <v>44396</v>
      </c>
      <c r="K304" s="3">
        <v>1</v>
      </c>
      <c r="L304" s="4" t="s">
        <v>305</v>
      </c>
      <c r="M304" s="2">
        <v>44417</v>
      </c>
      <c r="N304" s="3">
        <v>1</v>
      </c>
    </row>
    <row r="305" spans="10:14" x14ac:dyDescent="0.55000000000000004">
      <c r="J305" s="2">
        <v>44396</v>
      </c>
      <c r="K305" s="3">
        <v>1</v>
      </c>
      <c r="L305" s="4" t="s">
        <v>306</v>
      </c>
      <c r="M305" s="2">
        <v>44399</v>
      </c>
      <c r="N305" s="3">
        <v>1</v>
      </c>
    </row>
    <row r="306" spans="10:14" x14ac:dyDescent="0.55000000000000004">
      <c r="J306" s="2">
        <v>44396</v>
      </c>
      <c r="K306" s="3">
        <v>1</v>
      </c>
      <c r="L306" s="4" t="s">
        <v>307</v>
      </c>
      <c r="M306" s="2">
        <v>44399</v>
      </c>
      <c r="N306" s="3">
        <v>1</v>
      </c>
    </row>
    <row r="307" spans="10:14" x14ac:dyDescent="0.55000000000000004">
      <c r="J307" s="2">
        <v>44396</v>
      </c>
      <c r="K307" s="3">
        <v>1</v>
      </c>
      <c r="L307" s="4" t="s">
        <v>308</v>
      </c>
      <c r="M307" s="2">
        <v>44399</v>
      </c>
      <c r="N307" s="3">
        <v>1</v>
      </c>
    </row>
    <row r="308" spans="10:14" x14ac:dyDescent="0.55000000000000004">
      <c r="J308" s="2">
        <v>44396</v>
      </c>
      <c r="K308" s="3">
        <v>1</v>
      </c>
      <c r="L308" s="4" t="s">
        <v>309</v>
      </c>
      <c r="M308" s="2">
        <v>44408</v>
      </c>
      <c r="N308" s="3">
        <v>1</v>
      </c>
    </row>
    <row r="309" spans="10:14" x14ac:dyDescent="0.55000000000000004">
      <c r="J309" s="2">
        <v>44396</v>
      </c>
      <c r="K309" s="3">
        <v>1</v>
      </c>
      <c r="L309" s="4" t="s">
        <v>310</v>
      </c>
      <c r="M309" s="2">
        <v>44414</v>
      </c>
      <c r="N309" s="3">
        <v>1</v>
      </c>
    </row>
    <row r="310" spans="10:14" x14ac:dyDescent="0.55000000000000004">
      <c r="J310" s="2">
        <v>44396</v>
      </c>
      <c r="K310" s="3">
        <v>1</v>
      </c>
      <c r="L310" s="4" t="s">
        <v>311</v>
      </c>
      <c r="M310" s="2">
        <v>44414</v>
      </c>
      <c r="N310" s="3">
        <v>1</v>
      </c>
    </row>
    <row r="311" spans="10:14" x14ac:dyDescent="0.55000000000000004">
      <c r="J311" s="2">
        <v>44396</v>
      </c>
      <c r="K311" s="3">
        <v>1</v>
      </c>
      <c r="L311" s="4" t="s">
        <v>312</v>
      </c>
      <c r="M311" s="2">
        <v>44402</v>
      </c>
      <c r="N311" s="3">
        <v>1</v>
      </c>
    </row>
    <row r="312" spans="10:14" x14ac:dyDescent="0.55000000000000004">
      <c r="J312" s="2">
        <v>44396</v>
      </c>
      <c r="K312" s="3">
        <v>1</v>
      </c>
      <c r="L312" s="4" t="s">
        <v>313</v>
      </c>
      <c r="M312" s="2">
        <v>44408</v>
      </c>
      <c r="N312" s="3">
        <v>1</v>
      </c>
    </row>
    <row r="313" spans="10:14" x14ac:dyDescent="0.55000000000000004">
      <c r="J313" s="2">
        <v>44396</v>
      </c>
      <c r="K313" s="3">
        <v>1</v>
      </c>
      <c r="L313" s="4" t="s">
        <v>314</v>
      </c>
      <c r="M313" s="2">
        <v>44399</v>
      </c>
      <c r="N313" s="3">
        <v>1</v>
      </c>
    </row>
    <row r="314" spans="10:14" x14ac:dyDescent="0.55000000000000004">
      <c r="J314" s="2">
        <v>44396</v>
      </c>
      <c r="K314" s="3">
        <v>1</v>
      </c>
      <c r="L314" s="4" t="s">
        <v>315</v>
      </c>
      <c r="M314" s="2">
        <v>44399</v>
      </c>
      <c r="N314" s="3">
        <v>1</v>
      </c>
    </row>
    <row r="315" spans="10:14" x14ac:dyDescent="0.55000000000000004">
      <c r="J315" s="2">
        <v>44396</v>
      </c>
      <c r="K315" s="3">
        <v>1</v>
      </c>
      <c r="L315" s="4" t="s">
        <v>316</v>
      </c>
      <c r="M315" s="2">
        <v>44399</v>
      </c>
      <c r="N315" s="3">
        <v>1</v>
      </c>
    </row>
    <row r="316" spans="10:14" x14ac:dyDescent="0.55000000000000004">
      <c r="J316" s="2">
        <v>44396</v>
      </c>
      <c r="K316" s="3">
        <v>1</v>
      </c>
      <c r="L316" s="4" t="s">
        <v>317</v>
      </c>
      <c r="M316" s="2">
        <v>44399</v>
      </c>
      <c r="N316" s="3">
        <v>1</v>
      </c>
    </row>
    <row r="317" spans="10:14" x14ac:dyDescent="0.55000000000000004">
      <c r="J317" s="2">
        <v>44396</v>
      </c>
      <c r="K317" s="3">
        <v>1</v>
      </c>
      <c r="L317" s="4" t="s">
        <v>318</v>
      </c>
      <c r="M317" s="2">
        <v>44402</v>
      </c>
      <c r="N317" s="3">
        <v>1</v>
      </c>
    </row>
    <row r="318" spans="10:14" x14ac:dyDescent="0.55000000000000004">
      <c r="J318" s="2">
        <v>44396</v>
      </c>
      <c r="K318" s="3">
        <v>1</v>
      </c>
      <c r="L318" s="4" t="s">
        <v>319</v>
      </c>
      <c r="M318" s="2">
        <v>44417</v>
      </c>
      <c r="N318" s="3">
        <v>1</v>
      </c>
    </row>
    <row r="319" spans="10:14" x14ac:dyDescent="0.55000000000000004">
      <c r="J319" s="2">
        <v>44396</v>
      </c>
      <c r="K319" s="3">
        <v>1</v>
      </c>
      <c r="L319" s="4" t="s">
        <v>320</v>
      </c>
      <c r="M319" s="2">
        <v>44399</v>
      </c>
      <c r="N319" s="3">
        <v>1</v>
      </c>
    </row>
    <row r="320" spans="10:14" x14ac:dyDescent="0.55000000000000004">
      <c r="J320" s="2">
        <v>44396</v>
      </c>
      <c r="K320" s="3">
        <v>1</v>
      </c>
      <c r="L320" s="4" t="s">
        <v>321</v>
      </c>
      <c r="M320" s="2">
        <v>44405</v>
      </c>
      <c r="N320" s="3">
        <v>1</v>
      </c>
    </row>
    <row r="321" spans="10:14" x14ac:dyDescent="0.55000000000000004">
      <c r="J321" s="2">
        <v>44396</v>
      </c>
      <c r="K321" s="3">
        <v>1</v>
      </c>
      <c r="L321" s="4" t="s">
        <v>322</v>
      </c>
      <c r="M321" s="2">
        <v>44408</v>
      </c>
      <c r="N321" s="3">
        <v>1</v>
      </c>
    </row>
    <row r="322" spans="10:14" x14ac:dyDescent="0.55000000000000004">
      <c r="J322" s="2">
        <v>44396</v>
      </c>
      <c r="K322" s="3">
        <v>1</v>
      </c>
      <c r="L322" s="4" t="s">
        <v>323</v>
      </c>
      <c r="M322" s="2">
        <v>44417</v>
      </c>
      <c r="N322" s="3">
        <v>1</v>
      </c>
    </row>
    <row r="323" spans="10:14" x14ac:dyDescent="0.55000000000000004">
      <c r="J323" s="2">
        <v>44396</v>
      </c>
      <c r="K323" s="3">
        <v>1</v>
      </c>
      <c r="L323" s="4" t="s">
        <v>324</v>
      </c>
      <c r="M323" s="2">
        <v>44411</v>
      </c>
      <c r="N323" s="3">
        <v>1</v>
      </c>
    </row>
    <row r="324" spans="10:14" x14ac:dyDescent="0.55000000000000004">
      <c r="J324" s="2">
        <v>44396</v>
      </c>
      <c r="K324" s="3">
        <v>1</v>
      </c>
      <c r="L324" s="4" t="s">
        <v>325</v>
      </c>
      <c r="M324" s="2">
        <v>44402</v>
      </c>
      <c r="N324" s="3">
        <v>1</v>
      </c>
    </row>
    <row r="325" spans="10:14" x14ac:dyDescent="0.55000000000000004">
      <c r="J325" s="2">
        <v>44396</v>
      </c>
      <c r="K325" s="3">
        <v>1</v>
      </c>
      <c r="L325" s="4" t="s">
        <v>326</v>
      </c>
      <c r="M325" s="2">
        <v>44411</v>
      </c>
      <c r="N325" s="3">
        <v>1</v>
      </c>
    </row>
    <row r="326" spans="10:14" x14ac:dyDescent="0.55000000000000004">
      <c r="J326" s="2">
        <v>44396</v>
      </c>
      <c r="K326" s="3">
        <v>1</v>
      </c>
      <c r="L326" s="4" t="s">
        <v>327</v>
      </c>
      <c r="M326" s="2">
        <v>44399</v>
      </c>
      <c r="N326" s="3">
        <v>1</v>
      </c>
    </row>
    <row r="327" spans="10:14" x14ac:dyDescent="0.55000000000000004">
      <c r="J327" s="2">
        <v>44399</v>
      </c>
      <c r="K327" s="3">
        <v>1</v>
      </c>
      <c r="L327" s="4" t="s">
        <v>328</v>
      </c>
      <c r="M327" s="2">
        <v>44402</v>
      </c>
      <c r="N327" s="3">
        <v>1</v>
      </c>
    </row>
    <row r="328" spans="10:14" x14ac:dyDescent="0.55000000000000004">
      <c r="J328" s="2">
        <v>44399</v>
      </c>
      <c r="K328" s="3">
        <v>1</v>
      </c>
      <c r="L328" s="4" t="s">
        <v>329</v>
      </c>
      <c r="M328" s="2">
        <v>44411</v>
      </c>
      <c r="N328" s="3">
        <v>1</v>
      </c>
    </row>
    <row r="329" spans="10:14" x14ac:dyDescent="0.55000000000000004">
      <c r="J329" s="2">
        <v>44399</v>
      </c>
      <c r="K329" s="3">
        <v>1</v>
      </c>
      <c r="L329" s="4" t="s">
        <v>330</v>
      </c>
      <c r="M329" s="2">
        <v>44402</v>
      </c>
      <c r="N329" s="3">
        <v>1</v>
      </c>
    </row>
    <row r="330" spans="10:14" x14ac:dyDescent="0.55000000000000004">
      <c r="J330" s="2">
        <v>44399</v>
      </c>
      <c r="K330" s="3">
        <v>1</v>
      </c>
      <c r="L330" s="4" t="s">
        <v>331</v>
      </c>
      <c r="M330" s="2">
        <v>44402</v>
      </c>
      <c r="N330" s="3">
        <v>1</v>
      </c>
    </row>
    <row r="331" spans="10:14" x14ac:dyDescent="0.55000000000000004">
      <c r="J331" s="2">
        <v>44399</v>
      </c>
      <c r="K331" s="3">
        <v>1</v>
      </c>
      <c r="L331" s="4" t="s">
        <v>332</v>
      </c>
      <c r="M331" s="2">
        <v>44408</v>
      </c>
      <c r="N331" s="3">
        <v>1</v>
      </c>
    </row>
    <row r="332" spans="10:14" x14ac:dyDescent="0.55000000000000004">
      <c r="J332" s="2">
        <v>44399</v>
      </c>
      <c r="K332" s="3">
        <v>1</v>
      </c>
      <c r="L332" s="4" t="s">
        <v>333</v>
      </c>
      <c r="M332" s="2">
        <v>44402</v>
      </c>
      <c r="N332" s="3">
        <v>1</v>
      </c>
    </row>
    <row r="333" spans="10:14" x14ac:dyDescent="0.55000000000000004">
      <c r="J333" s="2">
        <v>44399</v>
      </c>
      <c r="K333" s="3">
        <v>1</v>
      </c>
      <c r="L333" s="4" t="s">
        <v>334</v>
      </c>
      <c r="M333" s="2">
        <v>44411</v>
      </c>
      <c r="N333" s="3">
        <v>1</v>
      </c>
    </row>
    <row r="334" spans="10:14" x14ac:dyDescent="0.55000000000000004">
      <c r="J334" s="2">
        <v>44399</v>
      </c>
      <c r="K334" s="3">
        <v>1</v>
      </c>
      <c r="L334" s="4" t="s">
        <v>335</v>
      </c>
      <c r="M334" s="2">
        <v>44402</v>
      </c>
      <c r="N334" s="3">
        <v>1</v>
      </c>
    </row>
    <row r="335" spans="10:14" x14ac:dyDescent="0.55000000000000004">
      <c r="J335" s="2">
        <v>44399</v>
      </c>
      <c r="K335" s="3">
        <v>1</v>
      </c>
      <c r="L335" s="4" t="s">
        <v>336</v>
      </c>
      <c r="M335" s="2">
        <v>44402</v>
      </c>
      <c r="N335" s="3">
        <v>1</v>
      </c>
    </row>
    <row r="336" spans="10:14" x14ac:dyDescent="0.55000000000000004">
      <c r="J336" s="2">
        <v>44399</v>
      </c>
      <c r="K336" s="3">
        <v>1</v>
      </c>
      <c r="L336" s="4" t="s">
        <v>337</v>
      </c>
      <c r="M336" s="2">
        <v>44402</v>
      </c>
      <c r="N336" s="3">
        <v>1</v>
      </c>
    </row>
    <row r="337" spans="10:14" x14ac:dyDescent="0.55000000000000004">
      <c r="J337" s="2">
        <v>44399</v>
      </c>
      <c r="K337" s="3">
        <v>1</v>
      </c>
      <c r="L337" s="4" t="s">
        <v>338</v>
      </c>
      <c r="M337" s="2">
        <v>44405</v>
      </c>
      <c r="N337" s="3">
        <v>1</v>
      </c>
    </row>
    <row r="338" spans="10:14" x14ac:dyDescent="0.55000000000000004">
      <c r="J338" s="2">
        <v>44399</v>
      </c>
      <c r="K338" s="3">
        <v>1</v>
      </c>
      <c r="L338" s="4" t="s">
        <v>339</v>
      </c>
      <c r="M338" s="2">
        <v>44405</v>
      </c>
      <c r="N338" s="3">
        <v>1</v>
      </c>
    </row>
    <row r="339" spans="10:14" x14ac:dyDescent="0.55000000000000004">
      <c r="J339" s="2">
        <v>44399</v>
      </c>
      <c r="K339" s="3">
        <v>1</v>
      </c>
      <c r="L339" s="4" t="s">
        <v>340</v>
      </c>
      <c r="M339" s="2">
        <v>44411</v>
      </c>
      <c r="N339" s="3">
        <v>1</v>
      </c>
    </row>
    <row r="340" spans="10:14" x14ac:dyDescent="0.55000000000000004">
      <c r="J340" s="2">
        <v>44399</v>
      </c>
      <c r="K340" s="3">
        <v>1</v>
      </c>
      <c r="L340" s="4" t="s">
        <v>341</v>
      </c>
      <c r="M340" s="2">
        <v>44402</v>
      </c>
      <c r="N340" s="3">
        <v>1</v>
      </c>
    </row>
    <row r="341" spans="10:14" x14ac:dyDescent="0.55000000000000004">
      <c r="J341" s="2">
        <v>44399</v>
      </c>
      <c r="K341" s="3">
        <v>1</v>
      </c>
      <c r="L341" s="4" t="s">
        <v>342</v>
      </c>
      <c r="M341" s="2">
        <v>44402</v>
      </c>
      <c r="N341" s="3">
        <v>1</v>
      </c>
    </row>
    <row r="342" spans="10:14" x14ac:dyDescent="0.55000000000000004">
      <c r="J342" s="2">
        <v>44399</v>
      </c>
      <c r="K342" s="3">
        <v>1</v>
      </c>
      <c r="L342" s="4" t="s">
        <v>343</v>
      </c>
      <c r="M342" s="2">
        <v>44402</v>
      </c>
      <c r="N342" s="3">
        <v>1</v>
      </c>
    </row>
    <row r="343" spans="10:14" x14ac:dyDescent="0.55000000000000004">
      <c r="J343" s="2">
        <v>44399</v>
      </c>
      <c r="K343" s="3">
        <v>1</v>
      </c>
      <c r="L343" s="4" t="s">
        <v>344</v>
      </c>
      <c r="M343" s="2">
        <v>44411</v>
      </c>
      <c r="N343" s="3">
        <v>1</v>
      </c>
    </row>
    <row r="344" spans="10:14" x14ac:dyDescent="0.55000000000000004">
      <c r="J344" s="2">
        <v>44399</v>
      </c>
      <c r="K344" s="3">
        <v>1</v>
      </c>
      <c r="L344" s="4" t="s">
        <v>345</v>
      </c>
      <c r="M344" s="2">
        <v>44402</v>
      </c>
      <c r="N344" s="3">
        <v>1</v>
      </c>
    </row>
    <row r="345" spans="10:14" x14ac:dyDescent="0.55000000000000004">
      <c r="J345" s="2">
        <v>44399</v>
      </c>
      <c r="K345" s="3">
        <v>1</v>
      </c>
      <c r="L345" s="4" t="s">
        <v>346</v>
      </c>
      <c r="M345" s="2">
        <v>44402</v>
      </c>
      <c r="N345" s="3">
        <v>1</v>
      </c>
    </row>
    <row r="346" spans="10:14" x14ac:dyDescent="0.55000000000000004">
      <c r="J346" s="2">
        <v>44399</v>
      </c>
      <c r="K346" s="3">
        <v>1</v>
      </c>
      <c r="L346" s="4" t="s">
        <v>347</v>
      </c>
      <c r="M346" s="2">
        <v>44405</v>
      </c>
      <c r="N346" s="3">
        <v>1</v>
      </c>
    </row>
    <row r="347" spans="10:14" x14ac:dyDescent="0.55000000000000004">
      <c r="J347" s="2">
        <v>44399</v>
      </c>
      <c r="K347" s="3">
        <v>1</v>
      </c>
      <c r="L347" s="4" t="s">
        <v>348</v>
      </c>
      <c r="M347" s="2">
        <v>44402</v>
      </c>
      <c r="N347" s="3">
        <v>1</v>
      </c>
    </row>
    <row r="348" spans="10:14" x14ac:dyDescent="0.55000000000000004">
      <c r="J348" s="2">
        <v>44399</v>
      </c>
      <c r="K348" s="3">
        <v>1</v>
      </c>
      <c r="L348" s="4" t="s">
        <v>349</v>
      </c>
      <c r="M348" s="2">
        <v>44408</v>
      </c>
      <c r="N348" s="3">
        <v>1</v>
      </c>
    </row>
    <row r="349" spans="10:14" x14ac:dyDescent="0.55000000000000004">
      <c r="J349" s="2">
        <v>44399</v>
      </c>
      <c r="K349" s="3">
        <v>1</v>
      </c>
      <c r="L349" s="4" t="s">
        <v>350</v>
      </c>
      <c r="M349" s="2">
        <v>44423</v>
      </c>
      <c r="N349" s="3">
        <v>1</v>
      </c>
    </row>
    <row r="350" spans="10:14" x14ac:dyDescent="0.55000000000000004">
      <c r="J350" s="2">
        <v>44399</v>
      </c>
      <c r="K350" s="3">
        <v>1</v>
      </c>
      <c r="L350" s="4" t="s">
        <v>351</v>
      </c>
      <c r="M350" s="2">
        <v>44408</v>
      </c>
      <c r="N350" s="3">
        <v>1</v>
      </c>
    </row>
    <row r="351" spans="10:14" x14ac:dyDescent="0.55000000000000004">
      <c r="J351" s="2">
        <v>44402</v>
      </c>
      <c r="K351" s="3">
        <v>1</v>
      </c>
      <c r="L351" s="4" t="s">
        <v>352</v>
      </c>
      <c r="M351" s="2">
        <v>44405</v>
      </c>
      <c r="N351" s="3">
        <v>1</v>
      </c>
    </row>
    <row r="352" spans="10:14" x14ac:dyDescent="0.55000000000000004">
      <c r="J352" s="2">
        <v>44402</v>
      </c>
      <c r="K352" s="3">
        <v>1</v>
      </c>
      <c r="L352" s="4" t="s">
        <v>353</v>
      </c>
      <c r="M352" s="2">
        <v>44405</v>
      </c>
      <c r="N352" s="3">
        <v>1</v>
      </c>
    </row>
    <row r="353" spans="10:14" x14ac:dyDescent="0.55000000000000004">
      <c r="J353" s="2">
        <v>44402</v>
      </c>
      <c r="K353" s="3">
        <v>1</v>
      </c>
      <c r="L353" s="4" t="s">
        <v>354</v>
      </c>
      <c r="M353" s="2">
        <v>44405</v>
      </c>
      <c r="N353" s="3">
        <v>1</v>
      </c>
    </row>
    <row r="354" spans="10:14" x14ac:dyDescent="0.55000000000000004">
      <c r="J354" s="2">
        <v>44402</v>
      </c>
      <c r="K354" s="3">
        <v>1</v>
      </c>
      <c r="L354" s="4" t="s">
        <v>355</v>
      </c>
      <c r="M354" s="2">
        <v>44405</v>
      </c>
      <c r="N354" s="3">
        <v>1</v>
      </c>
    </row>
    <row r="355" spans="10:14" x14ac:dyDescent="0.55000000000000004">
      <c r="J355" s="2">
        <v>44402</v>
      </c>
      <c r="K355" s="3">
        <v>1</v>
      </c>
      <c r="L355" s="4" t="s">
        <v>356</v>
      </c>
      <c r="M355" s="2">
        <v>44405</v>
      </c>
      <c r="N355" s="3">
        <v>1</v>
      </c>
    </row>
    <row r="356" spans="10:14" x14ac:dyDescent="0.55000000000000004">
      <c r="J356" s="2">
        <v>44402</v>
      </c>
      <c r="K356" s="3">
        <v>1</v>
      </c>
      <c r="L356" s="4" t="s">
        <v>357</v>
      </c>
      <c r="M356" s="2">
        <v>44414</v>
      </c>
      <c r="N356" s="3">
        <v>1</v>
      </c>
    </row>
    <row r="357" spans="10:14" x14ac:dyDescent="0.55000000000000004">
      <c r="J357" s="2">
        <v>44402</v>
      </c>
      <c r="K357" s="3">
        <v>1</v>
      </c>
      <c r="L357" s="4" t="s">
        <v>358</v>
      </c>
      <c r="M357" s="2">
        <v>44405</v>
      </c>
      <c r="N357" s="3">
        <v>1</v>
      </c>
    </row>
    <row r="358" spans="10:14" x14ac:dyDescent="0.55000000000000004">
      <c r="J358" s="2">
        <v>44402</v>
      </c>
      <c r="K358" s="3">
        <v>1</v>
      </c>
      <c r="L358" s="4" t="s">
        <v>359</v>
      </c>
      <c r="M358" s="2">
        <v>44423</v>
      </c>
      <c r="N358" s="3">
        <v>1</v>
      </c>
    </row>
    <row r="359" spans="10:14" x14ac:dyDescent="0.55000000000000004">
      <c r="J359" s="2">
        <v>44402</v>
      </c>
      <c r="K359" s="3">
        <v>1</v>
      </c>
      <c r="L359" s="4" t="s">
        <v>360</v>
      </c>
      <c r="M359" s="2">
        <v>44405</v>
      </c>
      <c r="N359" s="3">
        <v>1</v>
      </c>
    </row>
    <row r="360" spans="10:14" x14ac:dyDescent="0.55000000000000004">
      <c r="J360" s="2">
        <v>44402</v>
      </c>
      <c r="K360" s="3">
        <v>1</v>
      </c>
      <c r="L360" s="4" t="s">
        <v>361</v>
      </c>
      <c r="M360" s="2">
        <v>44417</v>
      </c>
      <c r="N360" s="3">
        <v>1</v>
      </c>
    </row>
    <row r="361" spans="10:14" x14ac:dyDescent="0.55000000000000004">
      <c r="J361" s="2">
        <v>44402</v>
      </c>
      <c r="K361" s="3">
        <v>1</v>
      </c>
      <c r="L361" s="4" t="s">
        <v>362</v>
      </c>
      <c r="M361" s="2">
        <v>44405</v>
      </c>
      <c r="N361" s="3">
        <v>1</v>
      </c>
    </row>
    <row r="362" spans="10:14" x14ac:dyDescent="0.55000000000000004">
      <c r="J362" s="2">
        <v>44402</v>
      </c>
      <c r="K362" s="3">
        <v>1</v>
      </c>
      <c r="L362" s="4" t="s">
        <v>363</v>
      </c>
      <c r="M362" s="2">
        <v>44423</v>
      </c>
      <c r="N362" s="3">
        <v>1</v>
      </c>
    </row>
    <row r="363" spans="10:14" x14ac:dyDescent="0.55000000000000004">
      <c r="J363" s="2">
        <v>44402</v>
      </c>
      <c r="K363" s="3">
        <v>1</v>
      </c>
      <c r="L363" s="4" t="s">
        <v>364</v>
      </c>
      <c r="M363" s="2">
        <v>44405</v>
      </c>
      <c r="N363" s="3">
        <v>1</v>
      </c>
    </row>
    <row r="364" spans="10:14" x14ac:dyDescent="0.55000000000000004">
      <c r="J364" s="2">
        <v>44402</v>
      </c>
      <c r="K364" s="3">
        <v>1</v>
      </c>
      <c r="L364" s="4" t="s">
        <v>365</v>
      </c>
      <c r="M364" s="2">
        <v>44405</v>
      </c>
      <c r="N364" s="3">
        <v>1</v>
      </c>
    </row>
    <row r="365" spans="10:14" x14ac:dyDescent="0.55000000000000004">
      <c r="J365" s="2">
        <v>44402</v>
      </c>
      <c r="K365" s="3">
        <v>1</v>
      </c>
      <c r="L365" s="4" t="s">
        <v>366</v>
      </c>
      <c r="M365" s="2">
        <v>44405</v>
      </c>
      <c r="N365" s="3">
        <v>1</v>
      </c>
    </row>
    <row r="366" spans="10:14" x14ac:dyDescent="0.55000000000000004">
      <c r="J366" s="2">
        <v>44402</v>
      </c>
      <c r="K366" s="3">
        <v>1</v>
      </c>
      <c r="L366" s="4" t="s">
        <v>367</v>
      </c>
      <c r="M366" s="2">
        <v>44405</v>
      </c>
      <c r="N366" s="3">
        <v>1</v>
      </c>
    </row>
    <row r="367" spans="10:14" x14ac:dyDescent="0.55000000000000004">
      <c r="J367" s="2">
        <v>44402</v>
      </c>
      <c r="K367" s="3">
        <v>1</v>
      </c>
      <c r="L367" s="4" t="s">
        <v>368</v>
      </c>
      <c r="M367" s="2">
        <v>44405</v>
      </c>
      <c r="N367" s="3">
        <v>1</v>
      </c>
    </row>
    <row r="368" spans="10:14" x14ac:dyDescent="0.55000000000000004">
      <c r="J368" s="2">
        <v>44405</v>
      </c>
      <c r="K368" s="3">
        <v>1</v>
      </c>
      <c r="L368" s="4" t="s">
        <v>369</v>
      </c>
      <c r="M368" s="2">
        <v>44408</v>
      </c>
      <c r="N368" s="3">
        <v>1</v>
      </c>
    </row>
    <row r="369" spans="10:14" x14ac:dyDescent="0.55000000000000004">
      <c r="J369" s="2">
        <v>44405</v>
      </c>
      <c r="K369" s="3">
        <v>1</v>
      </c>
      <c r="L369" s="4" t="s">
        <v>370</v>
      </c>
      <c r="M369" s="2">
        <v>44408</v>
      </c>
      <c r="N369" s="3">
        <v>1</v>
      </c>
    </row>
    <row r="370" spans="10:14" x14ac:dyDescent="0.55000000000000004">
      <c r="J370" s="2">
        <v>44405</v>
      </c>
      <c r="K370" s="3">
        <v>1</v>
      </c>
      <c r="L370" s="4" t="s">
        <v>371</v>
      </c>
      <c r="M370" s="2">
        <v>44417</v>
      </c>
      <c r="N370" s="3">
        <v>1</v>
      </c>
    </row>
    <row r="371" spans="10:14" x14ac:dyDescent="0.55000000000000004">
      <c r="J371" s="2">
        <v>44405</v>
      </c>
      <c r="K371" s="3">
        <v>1</v>
      </c>
      <c r="L371" s="4" t="s">
        <v>372</v>
      </c>
      <c r="M371" s="2">
        <v>44408</v>
      </c>
      <c r="N371" s="3">
        <v>1</v>
      </c>
    </row>
    <row r="372" spans="10:14" x14ac:dyDescent="0.55000000000000004">
      <c r="J372" s="2">
        <v>44405</v>
      </c>
      <c r="K372" s="3">
        <v>1</v>
      </c>
      <c r="L372" s="4" t="s">
        <v>373</v>
      </c>
      <c r="M372" s="2">
        <v>44408</v>
      </c>
      <c r="N372" s="3">
        <v>1</v>
      </c>
    </row>
    <row r="373" spans="10:14" x14ac:dyDescent="0.55000000000000004">
      <c r="J373" s="2">
        <v>44405</v>
      </c>
      <c r="K373" s="3">
        <v>1</v>
      </c>
      <c r="L373" s="4" t="s">
        <v>374</v>
      </c>
      <c r="M373" s="2">
        <v>44426</v>
      </c>
      <c r="N373" s="3">
        <v>1</v>
      </c>
    </row>
    <row r="374" spans="10:14" x14ac:dyDescent="0.55000000000000004">
      <c r="J374" s="2">
        <v>44405</v>
      </c>
      <c r="K374" s="3">
        <v>1</v>
      </c>
      <c r="L374" s="4" t="s">
        <v>375</v>
      </c>
      <c r="M374" s="2">
        <v>44408</v>
      </c>
      <c r="N374" s="3">
        <v>1</v>
      </c>
    </row>
    <row r="375" spans="10:14" x14ac:dyDescent="0.55000000000000004">
      <c r="J375" s="2">
        <v>44405</v>
      </c>
      <c r="K375" s="3">
        <v>1</v>
      </c>
      <c r="L375" s="4" t="s">
        <v>376</v>
      </c>
      <c r="M375" s="2">
        <v>44411</v>
      </c>
      <c r="N375" s="3">
        <v>1</v>
      </c>
    </row>
    <row r="376" spans="10:14" x14ac:dyDescent="0.55000000000000004">
      <c r="J376" s="2">
        <v>44405</v>
      </c>
      <c r="K376" s="3">
        <v>1</v>
      </c>
      <c r="L376" s="4" t="s">
        <v>377</v>
      </c>
      <c r="M376" s="2">
        <v>44414</v>
      </c>
      <c r="N376" s="3">
        <v>1</v>
      </c>
    </row>
    <row r="377" spans="10:14" x14ac:dyDescent="0.55000000000000004">
      <c r="J377" s="2">
        <v>44405</v>
      </c>
      <c r="K377" s="3">
        <v>1</v>
      </c>
      <c r="L377" s="4" t="s">
        <v>378</v>
      </c>
      <c r="M377" s="2">
        <v>44420</v>
      </c>
      <c r="N377" s="3">
        <v>1</v>
      </c>
    </row>
    <row r="378" spans="10:14" x14ac:dyDescent="0.55000000000000004">
      <c r="J378" s="2">
        <v>44405</v>
      </c>
      <c r="K378" s="3">
        <v>1</v>
      </c>
      <c r="L378" s="4" t="s">
        <v>379</v>
      </c>
      <c r="M378" s="2">
        <v>44408</v>
      </c>
      <c r="N378" s="3">
        <v>1</v>
      </c>
    </row>
    <row r="379" spans="10:14" x14ac:dyDescent="0.55000000000000004">
      <c r="J379" s="2">
        <v>44405</v>
      </c>
      <c r="K379" s="3">
        <v>1</v>
      </c>
      <c r="L379" s="4" t="s">
        <v>380</v>
      </c>
      <c r="M379" s="2">
        <v>44414</v>
      </c>
      <c r="N379" s="3">
        <v>1</v>
      </c>
    </row>
    <row r="380" spans="10:14" x14ac:dyDescent="0.55000000000000004">
      <c r="J380" s="2">
        <v>44405</v>
      </c>
      <c r="K380" s="3">
        <v>1</v>
      </c>
      <c r="L380" s="4" t="s">
        <v>381</v>
      </c>
      <c r="M380" s="2">
        <v>44408</v>
      </c>
      <c r="N380" s="3">
        <v>1</v>
      </c>
    </row>
    <row r="381" spans="10:14" x14ac:dyDescent="0.55000000000000004">
      <c r="J381" s="2">
        <v>44405</v>
      </c>
      <c r="K381" s="3">
        <v>1</v>
      </c>
      <c r="L381" s="4" t="s">
        <v>382</v>
      </c>
      <c r="M381" s="2">
        <v>44408</v>
      </c>
      <c r="N381" s="3">
        <v>1</v>
      </c>
    </row>
    <row r="382" spans="10:14" x14ac:dyDescent="0.55000000000000004">
      <c r="J382" s="2">
        <v>44405</v>
      </c>
      <c r="K382" s="3">
        <v>1</v>
      </c>
      <c r="L382" s="4" t="s">
        <v>383</v>
      </c>
      <c r="M382" s="2">
        <v>44408</v>
      </c>
      <c r="N382" s="3">
        <v>1</v>
      </c>
    </row>
    <row r="383" spans="10:14" x14ac:dyDescent="0.55000000000000004">
      <c r="J383" s="2">
        <v>44405</v>
      </c>
      <c r="K383" s="3">
        <v>1</v>
      </c>
      <c r="L383" s="4" t="s">
        <v>384</v>
      </c>
      <c r="M383" s="2">
        <v>44408</v>
      </c>
      <c r="N383" s="3">
        <v>1</v>
      </c>
    </row>
    <row r="384" spans="10:14" x14ac:dyDescent="0.55000000000000004">
      <c r="J384" s="2">
        <v>44405</v>
      </c>
      <c r="K384" s="3">
        <v>1</v>
      </c>
      <c r="L384" s="4" t="s">
        <v>385</v>
      </c>
      <c r="M384" s="2">
        <v>44408</v>
      </c>
      <c r="N384" s="3">
        <v>1</v>
      </c>
    </row>
    <row r="385" spans="10:14" x14ac:dyDescent="0.55000000000000004">
      <c r="J385" s="2">
        <v>44405</v>
      </c>
      <c r="K385" s="3">
        <v>1</v>
      </c>
      <c r="L385" s="4" t="s">
        <v>386</v>
      </c>
      <c r="M385" s="2">
        <v>44408</v>
      </c>
      <c r="N385" s="3">
        <v>1</v>
      </c>
    </row>
    <row r="386" spans="10:14" x14ac:dyDescent="0.55000000000000004">
      <c r="J386" s="2">
        <v>44408</v>
      </c>
      <c r="K386" s="3">
        <v>1</v>
      </c>
      <c r="L386" s="4" t="s">
        <v>387</v>
      </c>
      <c r="M386" s="2">
        <v>44423</v>
      </c>
      <c r="N386" s="3">
        <v>1</v>
      </c>
    </row>
    <row r="387" spans="10:14" x14ac:dyDescent="0.55000000000000004">
      <c r="J387" s="2">
        <v>44408</v>
      </c>
      <c r="K387" s="3">
        <v>1</v>
      </c>
      <c r="L387" s="4" t="s">
        <v>388</v>
      </c>
      <c r="M387" s="2">
        <v>44414</v>
      </c>
      <c r="N387" s="3">
        <v>1</v>
      </c>
    </row>
    <row r="388" spans="10:14" x14ac:dyDescent="0.55000000000000004">
      <c r="J388" s="2">
        <v>44408</v>
      </c>
      <c r="K388" s="3">
        <v>1</v>
      </c>
      <c r="L388" s="4" t="s">
        <v>389</v>
      </c>
      <c r="M388" s="2">
        <v>44411</v>
      </c>
      <c r="N388" s="3">
        <v>1</v>
      </c>
    </row>
    <row r="389" spans="10:14" x14ac:dyDescent="0.55000000000000004">
      <c r="J389" s="2">
        <v>44408</v>
      </c>
      <c r="K389" s="3">
        <v>1</v>
      </c>
      <c r="L389" s="4" t="s">
        <v>390</v>
      </c>
      <c r="M389" s="2">
        <v>44411</v>
      </c>
      <c r="N389" s="3">
        <v>1</v>
      </c>
    </row>
    <row r="390" spans="10:14" x14ac:dyDescent="0.55000000000000004">
      <c r="J390" s="2">
        <v>44408</v>
      </c>
      <c r="K390" s="3">
        <v>1</v>
      </c>
      <c r="L390" s="4" t="s">
        <v>391</v>
      </c>
      <c r="M390" s="2">
        <v>44411</v>
      </c>
      <c r="N390" s="3">
        <v>1</v>
      </c>
    </row>
    <row r="391" spans="10:14" x14ac:dyDescent="0.55000000000000004">
      <c r="J391" s="2">
        <v>44408</v>
      </c>
      <c r="K391" s="3">
        <v>1</v>
      </c>
      <c r="L391" s="4" t="s">
        <v>392</v>
      </c>
      <c r="M391" s="2">
        <v>44417</v>
      </c>
      <c r="N391" s="3">
        <v>1</v>
      </c>
    </row>
    <row r="392" spans="10:14" x14ac:dyDescent="0.55000000000000004">
      <c r="J392" s="2">
        <v>44408</v>
      </c>
      <c r="K392" s="3">
        <v>1</v>
      </c>
      <c r="L392" s="4" t="s">
        <v>393</v>
      </c>
      <c r="M392" s="2">
        <v>44411</v>
      </c>
      <c r="N392" s="3">
        <v>1</v>
      </c>
    </row>
    <row r="393" spans="10:14" x14ac:dyDescent="0.55000000000000004">
      <c r="J393" s="2">
        <v>44408</v>
      </c>
      <c r="K393" s="3">
        <v>1</v>
      </c>
      <c r="L393" s="4" t="s">
        <v>394</v>
      </c>
      <c r="M393" s="2">
        <v>44426</v>
      </c>
      <c r="N393" s="3">
        <v>1</v>
      </c>
    </row>
    <row r="394" spans="10:14" x14ac:dyDescent="0.55000000000000004">
      <c r="J394" s="2">
        <v>44408</v>
      </c>
      <c r="K394" s="3">
        <v>1</v>
      </c>
      <c r="L394" s="4" t="s">
        <v>395</v>
      </c>
      <c r="M394" s="2">
        <v>44417</v>
      </c>
      <c r="N394" s="3">
        <v>1</v>
      </c>
    </row>
    <row r="395" spans="10:14" x14ac:dyDescent="0.55000000000000004">
      <c r="J395" s="2">
        <v>44408</v>
      </c>
      <c r="K395" s="3">
        <v>1</v>
      </c>
      <c r="L395" s="4" t="s">
        <v>396</v>
      </c>
      <c r="M395" s="2">
        <v>44414</v>
      </c>
      <c r="N395" s="3">
        <v>1</v>
      </c>
    </row>
    <row r="396" spans="10:14" x14ac:dyDescent="0.55000000000000004">
      <c r="J396" s="2">
        <v>44408</v>
      </c>
      <c r="K396" s="3">
        <v>1</v>
      </c>
      <c r="L396" s="4" t="s">
        <v>397</v>
      </c>
      <c r="M396" s="2">
        <v>44411</v>
      </c>
      <c r="N396" s="3">
        <v>1</v>
      </c>
    </row>
    <row r="397" spans="10:14" x14ac:dyDescent="0.55000000000000004">
      <c r="J397" s="2">
        <v>44408</v>
      </c>
      <c r="K397" s="3">
        <v>1</v>
      </c>
      <c r="L397" s="4" t="s">
        <v>398</v>
      </c>
      <c r="M397" s="2">
        <v>44411</v>
      </c>
      <c r="N397" s="3">
        <v>1</v>
      </c>
    </row>
    <row r="398" spans="10:14" x14ac:dyDescent="0.55000000000000004">
      <c r="J398" s="2">
        <v>44408</v>
      </c>
      <c r="K398" s="3">
        <v>1</v>
      </c>
      <c r="L398" s="4" t="s">
        <v>399</v>
      </c>
      <c r="M398" s="2">
        <v>44411</v>
      </c>
      <c r="N398" s="3">
        <v>1</v>
      </c>
    </row>
    <row r="399" spans="10:14" x14ac:dyDescent="0.55000000000000004">
      <c r="J399" s="2">
        <v>44408</v>
      </c>
      <c r="K399" s="3">
        <v>1</v>
      </c>
      <c r="L399" s="4" t="s">
        <v>400</v>
      </c>
      <c r="M399" s="2">
        <v>44423</v>
      </c>
      <c r="N399" s="3">
        <v>1</v>
      </c>
    </row>
    <row r="400" spans="10:14" x14ac:dyDescent="0.55000000000000004">
      <c r="J400" s="2">
        <v>44408</v>
      </c>
      <c r="K400" s="3">
        <v>1</v>
      </c>
      <c r="L400" s="4" t="s">
        <v>401</v>
      </c>
      <c r="M400" s="2">
        <v>44411</v>
      </c>
      <c r="N400" s="3">
        <v>1</v>
      </c>
    </row>
    <row r="401" spans="10:14" x14ac:dyDescent="0.55000000000000004">
      <c r="J401" s="2">
        <v>44408</v>
      </c>
      <c r="K401" s="3">
        <v>1</v>
      </c>
      <c r="L401" s="4" t="s">
        <v>402</v>
      </c>
      <c r="M401" s="2">
        <v>44411</v>
      </c>
      <c r="N401" s="3">
        <v>1</v>
      </c>
    </row>
    <row r="402" spans="10:14" x14ac:dyDescent="0.55000000000000004">
      <c r="J402" s="2">
        <v>44408</v>
      </c>
      <c r="K402" s="3">
        <v>1</v>
      </c>
      <c r="L402" s="4" t="s">
        <v>403</v>
      </c>
      <c r="M402" s="2">
        <v>44411</v>
      </c>
      <c r="N402" s="3">
        <v>1</v>
      </c>
    </row>
    <row r="403" spans="10:14" x14ac:dyDescent="0.55000000000000004">
      <c r="J403" s="2">
        <v>44408</v>
      </c>
      <c r="K403" s="3">
        <v>1</v>
      </c>
      <c r="L403" s="4" t="s">
        <v>404</v>
      </c>
      <c r="M403" s="2">
        <v>44411</v>
      </c>
      <c r="N403" s="3">
        <v>1</v>
      </c>
    </row>
    <row r="404" spans="10:14" x14ac:dyDescent="0.55000000000000004">
      <c r="J404" s="2">
        <v>44408</v>
      </c>
      <c r="K404" s="3">
        <v>1</v>
      </c>
      <c r="L404" s="4" t="s">
        <v>405</v>
      </c>
      <c r="M404" s="2">
        <v>44411</v>
      </c>
      <c r="N404" s="3">
        <v>1</v>
      </c>
    </row>
    <row r="405" spans="10:14" x14ac:dyDescent="0.55000000000000004">
      <c r="J405" s="2">
        <v>44408</v>
      </c>
      <c r="K405" s="3">
        <v>1</v>
      </c>
      <c r="L405" s="4" t="s">
        <v>406</v>
      </c>
      <c r="M405" s="2">
        <v>44411</v>
      </c>
      <c r="N405" s="3">
        <v>1</v>
      </c>
    </row>
    <row r="406" spans="10:14" x14ac:dyDescent="0.55000000000000004">
      <c r="J406" s="2">
        <v>44408</v>
      </c>
      <c r="K406" s="3">
        <v>1</v>
      </c>
      <c r="L406" s="4" t="s">
        <v>407</v>
      </c>
      <c r="M406" s="2">
        <v>44411</v>
      </c>
      <c r="N406" s="3">
        <v>1</v>
      </c>
    </row>
    <row r="407" spans="10:14" x14ac:dyDescent="0.55000000000000004">
      <c r="J407" s="2">
        <v>44408</v>
      </c>
      <c r="K407" s="3">
        <v>1</v>
      </c>
      <c r="L407" s="4" t="s">
        <v>408</v>
      </c>
      <c r="M407" s="2">
        <v>44429</v>
      </c>
      <c r="N407" s="3">
        <v>1</v>
      </c>
    </row>
    <row r="408" spans="10:14" x14ac:dyDescent="0.55000000000000004">
      <c r="J408" s="2">
        <v>44408</v>
      </c>
      <c r="K408" s="3">
        <v>1</v>
      </c>
      <c r="L408" s="4" t="s">
        <v>409</v>
      </c>
      <c r="M408" s="2">
        <v>44414</v>
      </c>
      <c r="N408" s="3">
        <v>1</v>
      </c>
    </row>
    <row r="409" spans="10:14" x14ac:dyDescent="0.55000000000000004">
      <c r="J409" s="2">
        <v>44408</v>
      </c>
      <c r="K409" s="3">
        <v>1</v>
      </c>
      <c r="L409" s="4" t="s">
        <v>410</v>
      </c>
      <c r="M409" s="2">
        <v>44411</v>
      </c>
      <c r="N409" s="3">
        <v>1</v>
      </c>
    </row>
    <row r="410" spans="10:14" x14ac:dyDescent="0.55000000000000004">
      <c r="J410" s="2">
        <v>44408</v>
      </c>
      <c r="K410" s="3">
        <v>1</v>
      </c>
      <c r="L410" s="4" t="s">
        <v>411</v>
      </c>
      <c r="M410" s="2">
        <v>44411</v>
      </c>
      <c r="N410" s="3">
        <v>1</v>
      </c>
    </row>
    <row r="411" spans="10:14" x14ac:dyDescent="0.55000000000000004">
      <c r="J411" s="2">
        <v>44408</v>
      </c>
      <c r="K411" s="3">
        <v>1</v>
      </c>
      <c r="L411" s="4" t="s">
        <v>412</v>
      </c>
      <c r="M411" s="2">
        <v>44411</v>
      </c>
      <c r="N411" s="3">
        <v>1</v>
      </c>
    </row>
    <row r="412" spans="10:14" x14ac:dyDescent="0.55000000000000004">
      <c r="J412" s="2">
        <v>44411</v>
      </c>
      <c r="K412" s="3">
        <v>1</v>
      </c>
      <c r="L412" s="4" t="s">
        <v>413</v>
      </c>
      <c r="M412" s="2">
        <v>44417</v>
      </c>
      <c r="N412" s="3">
        <v>1</v>
      </c>
    </row>
    <row r="413" spans="10:14" x14ac:dyDescent="0.55000000000000004">
      <c r="J413" s="2">
        <v>44411</v>
      </c>
      <c r="K413" s="3">
        <v>1</v>
      </c>
      <c r="L413" s="4" t="s">
        <v>414</v>
      </c>
      <c r="M413" s="2">
        <v>44423</v>
      </c>
      <c r="N413" s="3">
        <v>1</v>
      </c>
    </row>
    <row r="414" spans="10:14" x14ac:dyDescent="0.55000000000000004">
      <c r="J414" s="2">
        <v>44411</v>
      </c>
      <c r="K414" s="3">
        <v>1</v>
      </c>
      <c r="L414" s="4" t="s">
        <v>415</v>
      </c>
      <c r="M414" s="2">
        <v>44432</v>
      </c>
      <c r="N414" s="3">
        <v>1</v>
      </c>
    </row>
    <row r="415" spans="10:14" x14ac:dyDescent="0.55000000000000004">
      <c r="J415" s="2">
        <v>44414</v>
      </c>
      <c r="K415" s="3">
        <v>1</v>
      </c>
      <c r="L415" s="4" t="s">
        <v>416</v>
      </c>
      <c r="M415" s="2">
        <v>44417</v>
      </c>
      <c r="N415" s="3">
        <v>1</v>
      </c>
    </row>
    <row r="416" spans="10:14" x14ac:dyDescent="0.55000000000000004">
      <c r="J416" s="2">
        <v>44414</v>
      </c>
      <c r="K416" s="3">
        <v>1</v>
      </c>
      <c r="L416" s="4" t="s">
        <v>417</v>
      </c>
      <c r="M416" s="2">
        <v>44417</v>
      </c>
      <c r="N416" s="3">
        <v>1</v>
      </c>
    </row>
    <row r="417" spans="10:14" x14ac:dyDescent="0.55000000000000004">
      <c r="J417" s="2">
        <v>44414</v>
      </c>
      <c r="K417" s="3">
        <v>1</v>
      </c>
      <c r="L417" s="4" t="s">
        <v>418</v>
      </c>
      <c r="M417" s="2">
        <v>44420</v>
      </c>
      <c r="N417" s="3">
        <v>1</v>
      </c>
    </row>
    <row r="418" spans="10:14" x14ac:dyDescent="0.55000000000000004">
      <c r="J418" s="2">
        <v>44414</v>
      </c>
      <c r="K418" s="3">
        <v>1</v>
      </c>
      <c r="L418" s="4" t="s">
        <v>419</v>
      </c>
      <c r="M418" s="2">
        <v>44420</v>
      </c>
      <c r="N418" s="3">
        <v>1</v>
      </c>
    </row>
    <row r="419" spans="10:14" x14ac:dyDescent="0.55000000000000004">
      <c r="J419" s="2">
        <v>44414</v>
      </c>
      <c r="K419" s="3">
        <v>1</v>
      </c>
      <c r="L419" s="4" t="s">
        <v>420</v>
      </c>
      <c r="M419" s="2">
        <v>44435</v>
      </c>
      <c r="N419" s="3">
        <v>1</v>
      </c>
    </row>
    <row r="420" spans="10:14" x14ac:dyDescent="0.55000000000000004">
      <c r="J420" s="2">
        <v>44414</v>
      </c>
      <c r="K420" s="3">
        <v>1</v>
      </c>
      <c r="L420" s="4" t="s">
        <v>421</v>
      </c>
      <c r="M420" s="2">
        <v>44423</v>
      </c>
      <c r="N420" s="3">
        <v>1</v>
      </c>
    </row>
    <row r="421" spans="10:14" x14ac:dyDescent="0.55000000000000004">
      <c r="J421" s="2">
        <v>44414</v>
      </c>
      <c r="K421" s="3">
        <v>1</v>
      </c>
      <c r="L421" s="4" t="s">
        <v>422</v>
      </c>
      <c r="M421" s="2">
        <v>44417</v>
      </c>
      <c r="N421" s="3">
        <v>1</v>
      </c>
    </row>
    <row r="422" spans="10:14" x14ac:dyDescent="0.55000000000000004">
      <c r="J422" s="2">
        <v>44414</v>
      </c>
      <c r="K422" s="3">
        <v>1</v>
      </c>
      <c r="L422" s="4" t="s">
        <v>423</v>
      </c>
      <c r="M422" s="2">
        <v>44417</v>
      </c>
      <c r="N422" s="3">
        <v>1</v>
      </c>
    </row>
    <row r="423" spans="10:14" x14ac:dyDescent="0.55000000000000004">
      <c r="J423" s="2">
        <v>44417</v>
      </c>
      <c r="K423" s="3">
        <v>1</v>
      </c>
      <c r="L423" s="4" t="s">
        <v>424</v>
      </c>
      <c r="M423" s="2">
        <v>44426</v>
      </c>
      <c r="N423" s="3">
        <v>1</v>
      </c>
    </row>
    <row r="424" spans="10:14" x14ac:dyDescent="0.55000000000000004">
      <c r="J424" s="2">
        <v>44417</v>
      </c>
      <c r="K424" s="3">
        <v>1</v>
      </c>
      <c r="L424" s="4" t="s">
        <v>425</v>
      </c>
      <c r="M424" s="2">
        <v>44426</v>
      </c>
      <c r="N424" s="3">
        <v>1</v>
      </c>
    </row>
    <row r="425" spans="10:14" x14ac:dyDescent="0.55000000000000004">
      <c r="J425" s="2">
        <v>44420</v>
      </c>
      <c r="K425" s="3">
        <v>1</v>
      </c>
      <c r="L425" s="4" t="s">
        <v>426</v>
      </c>
      <c r="M425" s="2">
        <v>44423</v>
      </c>
      <c r="N425" s="3">
        <v>1</v>
      </c>
    </row>
    <row r="426" spans="10:14" x14ac:dyDescent="0.55000000000000004">
      <c r="J426" s="2">
        <v>44423</v>
      </c>
      <c r="K426" s="3">
        <v>1</v>
      </c>
      <c r="L426" s="4" t="s">
        <v>427</v>
      </c>
      <c r="M426" s="2">
        <v>44429</v>
      </c>
      <c r="N426" s="3">
        <v>1</v>
      </c>
    </row>
    <row r="427" spans="10:14" x14ac:dyDescent="0.55000000000000004">
      <c r="J427" s="2">
        <v>44426</v>
      </c>
      <c r="K427" s="3">
        <v>1</v>
      </c>
      <c r="L427" s="4" t="s">
        <v>428</v>
      </c>
      <c r="M427" s="2">
        <v>44429</v>
      </c>
      <c r="N427" s="3">
        <v>1</v>
      </c>
    </row>
    <row r="428" spans="10:14" x14ac:dyDescent="0.55000000000000004">
      <c r="J428" s="2">
        <v>44429</v>
      </c>
      <c r="K428" s="3">
        <v>1</v>
      </c>
      <c r="L428" s="4" t="s">
        <v>429</v>
      </c>
      <c r="M428" s="2">
        <v>44435</v>
      </c>
      <c r="N428" s="3">
        <v>1</v>
      </c>
    </row>
    <row r="429" spans="10:14" x14ac:dyDescent="0.55000000000000004">
      <c r="J429" s="2">
        <v>44429</v>
      </c>
      <c r="K429" s="3">
        <v>1</v>
      </c>
      <c r="L429" s="4" t="s">
        <v>430</v>
      </c>
      <c r="M429" s="2">
        <v>44435</v>
      </c>
      <c r="N429" s="3">
        <v>1</v>
      </c>
    </row>
    <row r="430" spans="10:14" x14ac:dyDescent="0.55000000000000004">
      <c r="J430" s="2">
        <v>44369</v>
      </c>
      <c r="K430" s="3">
        <v>1</v>
      </c>
      <c r="L430" s="4" t="s">
        <v>431</v>
      </c>
      <c r="M430" s="2">
        <v>44378</v>
      </c>
      <c r="N430" s="3">
        <v>2</v>
      </c>
    </row>
    <row r="431" spans="10:14" x14ac:dyDescent="0.55000000000000004">
      <c r="J431" s="2">
        <v>44369</v>
      </c>
      <c r="K431" s="3">
        <v>1</v>
      </c>
      <c r="L431" s="4" t="s">
        <v>432</v>
      </c>
      <c r="M431" s="2">
        <v>44390</v>
      </c>
      <c r="N431" s="3">
        <v>2</v>
      </c>
    </row>
    <row r="432" spans="10:14" x14ac:dyDescent="0.55000000000000004">
      <c r="J432" s="2">
        <v>44372</v>
      </c>
      <c r="K432" s="3">
        <v>1</v>
      </c>
      <c r="L432" s="4" t="s">
        <v>433</v>
      </c>
      <c r="M432" s="2">
        <v>44384</v>
      </c>
      <c r="N432" s="3">
        <v>2</v>
      </c>
    </row>
    <row r="433" spans="10:14" x14ac:dyDescent="0.55000000000000004">
      <c r="J433" s="2">
        <v>44372</v>
      </c>
      <c r="K433" s="3">
        <v>1</v>
      </c>
      <c r="L433" s="4" t="s">
        <v>434</v>
      </c>
      <c r="M433" s="2">
        <v>44378</v>
      </c>
      <c r="N433" s="3">
        <v>2</v>
      </c>
    </row>
    <row r="434" spans="10:14" x14ac:dyDescent="0.55000000000000004">
      <c r="J434" s="2">
        <v>44375</v>
      </c>
      <c r="K434" s="3">
        <v>1</v>
      </c>
      <c r="L434" s="4" t="s">
        <v>435</v>
      </c>
      <c r="M434" s="2">
        <v>44378</v>
      </c>
      <c r="N434" s="3">
        <v>2</v>
      </c>
    </row>
    <row r="435" spans="10:14" x14ac:dyDescent="0.55000000000000004">
      <c r="J435" s="2">
        <v>44381</v>
      </c>
      <c r="K435" s="3">
        <v>1</v>
      </c>
      <c r="L435" s="4" t="s">
        <v>436</v>
      </c>
      <c r="M435" s="2">
        <v>44384</v>
      </c>
      <c r="N435" s="3">
        <v>2</v>
      </c>
    </row>
    <row r="436" spans="10:14" x14ac:dyDescent="0.55000000000000004">
      <c r="J436" s="2">
        <v>44384</v>
      </c>
      <c r="K436" s="3">
        <v>1</v>
      </c>
      <c r="L436" s="4" t="s">
        <v>437</v>
      </c>
      <c r="M436" s="2">
        <v>44390</v>
      </c>
      <c r="N436" s="3">
        <v>2</v>
      </c>
    </row>
    <row r="437" spans="10:14" x14ac:dyDescent="0.55000000000000004">
      <c r="J437" s="2">
        <v>44384</v>
      </c>
      <c r="K437" s="3">
        <v>1</v>
      </c>
      <c r="L437" s="4" t="s">
        <v>438</v>
      </c>
      <c r="M437" s="2">
        <v>44387</v>
      </c>
      <c r="N437" s="3">
        <v>2</v>
      </c>
    </row>
    <row r="438" spans="10:14" x14ac:dyDescent="0.55000000000000004">
      <c r="J438" s="2">
        <v>44384</v>
      </c>
      <c r="K438" s="3">
        <v>1</v>
      </c>
      <c r="L438" s="4" t="s">
        <v>439</v>
      </c>
      <c r="M438" s="2">
        <v>44399</v>
      </c>
      <c r="N438" s="3">
        <v>2</v>
      </c>
    </row>
    <row r="439" spans="10:14" x14ac:dyDescent="0.55000000000000004">
      <c r="J439" s="2">
        <v>44384</v>
      </c>
      <c r="K439" s="3">
        <v>1</v>
      </c>
      <c r="L439" s="4" t="s">
        <v>440</v>
      </c>
      <c r="M439" s="2">
        <v>44390</v>
      </c>
      <c r="N439" s="3">
        <v>2</v>
      </c>
    </row>
    <row r="440" spans="10:14" x14ac:dyDescent="0.55000000000000004">
      <c r="J440" s="2">
        <v>44384</v>
      </c>
      <c r="K440" s="3">
        <v>1</v>
      </c>
      <c r="L440" s="4" t="s">
        <v>441</v>
      </c>
      <c r="M440" s="2">
        <v>44393</v>
      </c>
      <c r="N440" s="3">
        <v>2</v>
      </c>
    </row>
    <row r="441" spans="10:14" x14ac:dyDescent="0.55000000000000004">
      <c r="J441" s="2">
        <v>44387</v>
      </c>
      <c r="K441" s="3">
        <v>1</v>
      </c>
      <c r="L441" s="4" t="s">
        <v>442</v>
      </c>
      <c r="M441" s="2">
        <v>44396</v>
      </c>
      <c r="N441" s="3">
        <v>2</v>
      </c>
    </row>
    <row r="442" spans="10:14" x14ac:dyDescent="0.55000000000000004">
      <c r="J442" s="2">
        <v>44387</v>
      </c>
      <c r="K442" s="3">
        <v>1</v>
      </c>
      <c r="L442" s="4" t="s">
        <v>443</v>
      </c>
      <c r="M442" s="2">
        <v>44402</v>
      </c>
      <c r="N442" s="3">
        <v>2</v>
      </c>
    </row>
    <row r="443" spans="10:14" x14ac:dyDescent="0.55000000000000004">
      <c r="J443" s="2">
        <v>44387</v>
      </c>
      <c r="K443" s="3">
        <v>1</v>
      </c>
      <c r="L443" s="4" t="s">
        <v>444</v>
      </c>
      <c r="M443" s="2">
        <v>44393</v>
      </c>
      <c r="N443" s="3">
        <v>2</v>
      </c>
    </row>
    <row r="444" spans="10:14" x14ac:dyDescent="0.55000000000000004">
      <c r="J444" s="2">
        <v>44387</v>
      </c>
      <c r="K444" s="3">
        <v>1</v>
      </c>
      <c r="L444" s="4" t="s">
        <v>445</v>
      </c>
      <c r="M444" s="2">
        <v>44393</v>
      </c>
      <c r="N444" s="3">
        <v>2</v>
      </c>
    </row>
    <row r="445" spans="10:14" x14ac:dyDescent="0.55000000000000004">
      <c r="J445" s="2">
        <v>44387</v>
      </c>
      <c r="K445" s="3">
        <v>1</v>
      </c>
      <c r="L445" s="4" t="s">
        <v>446</v>
      </c>
      <c r="M445" s="2">
        <v>44390</v>
      </c>
      <c r="N445" s="3">
        <v>2</v>
      </c>
    </row>
    <row r="446" spans="10:14" x14ac:dyDescent="0.55000000000000004">
      <c r="J446" s="2">
        <v>44387</v>
      </c>
      <c r="K446" s="3">
        <v>1</v>
      </c>
      <c r="L446" s="4" t="s">
        <v>447</v>
      </c>
      <c r="M446" s="2">
        <v>44396</v>
      </c>
      <c r="N446" s="3">
        <v>2</v>
      </c>
    </row>
    <row r="447" spans="10:14" x14ac:dyDescent="0.55000000000000004">
      <c r="J447" s="2">
        <v>44393</v>
      </c>
      <c r="K447" s="3">
        <v>1</v>
      </c>
      <c r="L447" s="4" t="s">
        <v>448</v>
      </c>
      <c r="M447" s="2">
        <v>44399</v>
      </c>
      <c r="N447" s="3">
        <v>2</v>
      </c>
    </row>
    <row r="448" spans="10:14" x14ac:dyDescent="0.55000000000000004">
      <c r="J448" s="2">
        <v>44393</v>
      </c>
      <c r="K448" s="3">
        <v>1</v>
      </c>
      <c r="L448" s="4" t="s">
        <v>449</v>
      </c>
      <c r="M448" s="2">
        <v>44399</v>
      </c>
      <c r="N448" s="3">
        <v>2</v>
      </c>
    </row>
    <row r="449" spans="10:14" x14ac:dyDescent="0.55000000000000004">
      <c r="J449" s="2">
        <v>44393</v>
      </c>
      <c r="K449" s="3">
        <v>1</v>
      </c>
      <c r="L449" s="4" t="s">
        <v>450</v>
      </c>
      <c r="M449" s="2">
        <v>44402</v>
      </c>
      <c r="N449" s="3">
        <v>2</v>
      </c>
    </row>
    <row r="450" spans="10:14" x14ac:dyDescent="0.55000000000000004">
      <c r="J450" s="2">
        <v>44396</v>
      </c>
      <c r="K450" s="3">
        <v>1</v>
      </c>
      <c r="L450" s="4" t="s">
        <v>451</v>
      </c>
      <c r="M450" s="2">
        <v>44399</v>
      </c>
      <c r="N450" s="3">
        <v>2</v>
      </c>
    </row>
    <row r="451" spans="10:14" x14ac:dyDescent="0.55000000000000004">
      <c r="J451" s="2">
        <v>44396</v>
      </c>
      <c r="K451" s="3">
        <v>1</v>
      </c>
      <c r="L451" s="4" t="s">
        <v>452</v>
      </c>
      <c r="M451" s="2">
        <v>44399</v>
      </c>
      <c r="N451" s="3">
        <v>2</v>
      </c>
    </row>
    <row r="452" spans="10:14" x14ac:dyDescent="0.55000000000000004">
      <c r="J452" s="2">
        <v>44396</v>
      </c>
      <c r="K452" s="3">
        <v>1</v>
      </c>
      <c r="L452" s="4" t="s">
        <v>453</v>
      </c>
      <c r="M452" s="2">
        <v>44408</v>
      </c>
      <c r="N452" s="3">
        <v>2</v>
      </c>
    </row>
    <row r="453" spans="10:14" x14ac:dyDescent="0.55000000000000004">
      <c r="J453" s="2">
        <v>44396</v>
      </c>
      <c r="K453" s="3">
        <v>1</v>
      </c>
      <c r="L453" s="4" t="s">
        <v>454</v>
      </c>
      <c r="M453" s="2">
        <v>44402</v>
      </c>
      <c r="N453" s="3">
        <v>2</v>
      </c>
    </row>
    <row r="454" spans="10:14" x14ac:dyDescent="0.55000000000000004">
      <c r="J454" s="2">
        <v>44399</v>
      </c>
      <c r="K454" s="3">
        <v>1</v>
      </c>
      <c r="L454" s="4" t="s">
        <v>455</v>
      </c>
      <c r="M454" s="2">
        <v>44405</v>
      </c>
      <c r="N454" s="3">
        <v>2</v>
      </c>
    </row>
    <row r="455" spans="10:14" x14ac:dyDescent="0.55000000000000004">
      <c r="J455" s="2">
        <v>44399</v>
      </c>
      <c r="K455" s="3">
        <v>1</v>
      </c>
      <c r="L455" s="4" t="s">
        <v>456</v>
      </c>
      <c r="M455" s="2">
        <v>44408</v>
      </c>
      <c r="N455" s="3">
        <v>2</v>
      </c>
    </row>
    <row r="456" spans="10:14" x14ac:dyDescent="0.55000000000000004">
      <c r="J456" s="2">
        <v>44399</v>
      </c>
      <c r="K456" s="3">
        <v>1</v>
      </c>
      <c r="L456" s="4" t="s">
        <v>457</v>
      </c>
      <c r="M456" s="2">
        <v>44405</v>
      </c>
      <c r="N456" s="3">
        <v>2</v>
      </c>
    </row>
    <row r="457" spans="10:14" x14ac:dyDescent="0.55000000000000004">
      <c r="J457" s="2">
        <v>44399</v>
      </c>
      <c r="K457" s="3">
        <v>1</v>
      </c>
      <c r="L457" s="4" t="s">
        <v>458</v>
      </c>
      <c r="M457" s="2">
        <v>44405</v>
      </c>
      <c r="N457" s="3">
        <v>2</v>
      </c>
    </row>
    <row r="458" spans="10:14" x14ac:dyDescent="0.55000000000000004">
      <c r="J458" s="2">
        <v>44399</v>
      </c>
      <c r="K458" s="3">
        <v>1</v>
      </c>
      <c r="L458" s="4" t="s">
        <v>459</v>
      </c>
      <c r="M458" s="2">
        <v>44420</v>
      </c>
      <c r="N458" s="3">
        <v>2</v>
      </c>
    </row>
    <row r="459" spans="10:14" x14ac:dyDescent="0.55000000000000004">
      <c r="J459" s="2">
        <v>44402</v>
      </c>
      <c r="K459" s="3">
        <v>1</v>
      </c>
      <c r="L459" s="4" t="s">
        <v>460</v>
      </c>
      <c r="M459" s="2">
        <v>44423</v>
      </c>
      <c r="N459" s="3">
        <v>2</v>
      </c>
    </row>
    <row r="460" spans="10:14" x14ac:dyDescent="0.55000000000000004">
      <c r="J460" s="2">
        <v>44402</v>
      </c>
      <c r="K460" s="3">
        <v>1</v>
      </c>
      <c r="L460" s="4" t="s">
        <v>461</v>
      </c>
      <c r="M460" s="2">
        <v>44408</v>
      </c>
      <c r="N460" s="3">
        <v>2</v>
      </c>
    </row>
    <row r="461" spans="10:14" x14ac:dyDescent="0.55000000000000004">
      <c r="J461" s="2">
        <v>44402</v>
      </c>
      <c r="K461" s="3">
        <v>1</v>
      </c>
      <c r="L461" s="4" t="s">
        <v>462</v>
      </c>
      <c r="M461" s="2">
        <v>44411</v>
      </c>
      <c r="N461" s="3">
        <v>2</v>
      </c>
    </row>
    <row r="462" spans="10:14" x14ac:dyDescent="0.55000000000000004">
      <c r="J462" s="2">
        <v>44405</v>
      </c>
      <c r="K462" s="3">
        <v>1</v>
      </c>
      <c r="L462" s="4" t="s">
        <v>463</v>
      </c>
      <c r="M462" s="2">
        <v>44423</v>
      </c>
      <c r="N462" s="3">
        <v>2</v>
      </c>
    </row>
    <row r="463" spans="10:14" x14ac:dyDescent="0.55000000000000004">
      <c r="J463" s="2">
        <v>44408</v>
      </c>
      <c r="K463" s="3">
        <v>1</v>
      </c>
      <c r="L463" s="4" t="s">
        <v>464</v>
      </c>
      <c r="M463" s="2">
        <v>44411</v>
      </c>
      <c r="N463" s="3">
        <v>2</v>
      </c>
    </row>
    <row r="464" spans="10:14" x14ac:dyDescent="0.55000000000000004">
      <c r="J464" s="2">
        <v>44408</v>
      </c>
      <c r="K464" s="3">
        <v>1</v>
      </c>
      <c r="L464" s="4" t="s">
        <v>465</v>
      </c>
      <c r="M464" s="2">
        <v>44417</v>
      </c>
      <c r="N464" s="3">
        <v>2</v>
      </c>
    </row>
    <row r="465" spans="10:14" x14ac:dyDescent="0.55000000000000004">
      <c r="J465" s="2">
        <v>44411</v>
      </c>
      <c r="K465" s="3">
        <v>1</v>
      </c>
      <c r="L465" s="4" t="s">
        <v>466</v>
      </c>
      <c r="M465" s="2">
        <v>44414</v>
      </c>
      <c r="N465" s="3">
        <v>2</v>
      </c>
    </row>
    <row r="466" spans="10:14" x14ac:dyDescent="0.55000000000000004">
      <c r="J466" s="2">
        <v>44414</v>
      </c>
      <c r="K466" s="3">
        <v>1</v>
      </c>
      <c r="L466" s="4" t="s">
        <v>467</v>
      </c>
      <c r="M466" s="2">
        <v>44417</v>
      </c>
      <c r="N466" s="3">
        <v>2</v>
      </c>
    </row>
    <row r="467" spans="10:14" x14ac:dyDescent="0.55000000000000004">
      <c r="J467" s="2">
        <v>44417</v>
      </c>
      <c r="K467" s="3">
        <v>1</v>
      </c>
      <c r="L467" s="4" t="s">
        <v>468</v>
      </c>
      <c r="M467" s="2">
        <v>44423</v>
      </c>
      <c r="N467" s="3">
        <v>2</v>
      </c>
    </row>
    <row r="468" spans="10:14" x14ac:dyDescent="0.55000000000000004">
      <c r="J468" s="2">
        <v>44369</v>
      </c>
      <c r="K468" s="3">
        <v>1</v>
      </c>
      <c r="L468" s="4" t="s">
        <v>469</v>
      </c>
      <c r="M468" s="2">
        <v>44380</v>
      </c>
      <c r="N468" s="3">
        <v>3</v>
      </c>
    </row>
    <row r="469" spans="10:14" x14ac:dyDescent="0.55000000000000004">
      <c r="J469" s="2">
        <v>44384</v>
      </c>
      <c r="K469" s="3">
        <v>1</v>
      </c>
      <c r="L469" s="4" t="s">
        <v>470</v>
      </c>
      <c r="M469" s="2">
        <v>44386</v>
      </c>
      <c r="N469" s="3">
        <v>3</v>
      </c>
    </row>
    <row r="470" spans="10:14" x14ac:dyDescent="0.55000000000000004">
      <c r="J470" s="2">
        <v>44393</v>
      </c>
      <c r="K470" s="3">
        <v>1</v>
      </c>
      <c r="L470" s="4" t="s">
        <v>471</v>
      </c>
      <c r="M470" s="2">
        <v>44398</v>
      </c>
      <c r="N470" s="3">
        <v>3</v>
      </c>
    </row>
    <row r="471" spans="10:14" x14ac:dyDescent="0.55000000000000004">
      <c r="J471" s="2">
        <v>44393</v>
      </c>
      <c r="K471" s="3">
        <v>1</v>
      </c>
      <c r="L471" s="4" t="s">
        <v>472</v>
      </c>
      <c r="M471" s="2">
        <v>44416</v>
      </c>
      <c r="N471" s="3">
        <v>3</v>
      </c>
    </row>
    <row r="472" spans="10:14" x14ac:dyDescent="0.55000000000000004">
      <c r="J472" s="2">
        <v>44393</v>
      </c>
      <c r="K472" s="3">
        <v>1</v>
      </c>
      <c r="L472" s="4" t="s">
        <v>473</v>
      </c>
      <c r="M472" s="2">
        <v>44395</v>
      </c>
      <c r="N472" s="3">
        <v>3</v>
      </c>
    </row>
    <row r="473" spans="10:14" x14ac:dyDescent="0.55000000000000004">
      <c r="J473" s="2">
        <v>44411</v>
      </c>
      <c r="K473" s="3">
        <v>1</v>
      </c>
      <c r="L473" s="4" t="s">
        <v>474</v>
      </c>
      <c r="M473" s="2">
        <v>44416</v>
      </c>
      <c r="N473" s="3">
        <v>3</v>
      </c>
    </row>
    <row r="474" spans="10:14" x14ac:dyDescent="0.55000000000000004">
      <c r="J474" s="2">
        <v>44384</v>
      </c>
      <c r="K474" s="3">
        <v>1</v>
      </c>
      <c r="L474" s="4" t="s">
        <v>475</v>
      </c>
      <c r="M474" s="2">
        <v>44388</v>
      </c>
      <c r="N474" s="3">
        <v>4</v>
      </c>
    </row>
    <row r="475" spans="10:14" x14ac:dyDescent="0.55000000000000004">
      <c r="J475" s="2">
        <v>44390</v>
      </c>
      <c r="K475" s="3">
        <v>1</v>
      </c>
      <c r="L475" s="4" t="s">
        <v>476</v>
      </c>
      <c r="M475" s="2">
        <v>44397</v>
      </c>
      <c r="N475" s="3">
        <v>4</v>
      </c>
    </row>
    <row r="476" spans="10:14" x14ac:dyDescent="0.55000000000000004">
      <c r="J476" s="2">
        <v>44399</v>
      </c>
      <c r="K476" s="3">
        <v>1</v>
      </c>
      <c r="L476" s="4" t="s">
        <v>477</v>
      </c>
      <c r="M476" s="2">
        <v>44400</v>
      </c>
      <c r="N476" s="3">
        <v>4</v>
      </c>
    </row>
  </sheetData>
  <sortState ref="D4:F104">
    <sortCondition ref="F4:F104"/>
  </sortState>
  <mergeCells count="1">
    <mergeCell ref="J1:N1"/>
  </mergeCell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A1:E2011"/>
  <sheetViews>
    <sheetView workbookViewId="0">
      <pane ySplit="1" topLeftCell="A154" activePane="bottomLeft" state="frozen"/>
      <selection pane="bottomLeft" activeCell="G159" sqref="G159"/>
    </sheetView>
  </sheetViews>
  <sheetFormatPr defaultRowHeight="14.4" x14ac:dyDescent="0.55000000000000004"/>
  <cols>
    <col min="1" max="1" width="16.26171875" style="19" customWidth="1"/>
    <col min="2" max="2" width="12.578125" customWidth="1"/>
    <col min="3" max="3" width="15.578125" customWidth="1"/>
  </cols>
  <sheetData>
    <row r="1" spans="1:5" x14ac:dyDescent="0.55000000000000004">
      <c r="A1" s="17" t="s">
        <v>895</v>
      </c>
      <c r="B1" s="15" t="s">
        <v>896</v>
      </c>
      <c r="C1" s="15" t="s">
        <v>897</v>
      </c>
      <c r="E1" t="s">
        <v>898</v>
      </c>
    </row>
    <row r="2" spans="1:5" x14ac:dyDescent="0.55000000000000004">
      <c r="A2" s="18">
        <v>36649</v>
      </c>
      <c r="B2" s="16">
        <v>1</v>
      </c>
      <c r="C2" s="16">
        <v>1</v>
      </c>
    </row>
    <row r="3" spans="1:5" x14ac:dyDescent="0.55000000000000004">
      <c r="A3" s="18">
        <v>36649</v>
      </c>
      <c r="B3" s="16">
        <v>2</v>
      </c>
      <c r="C3" s="16">
        <v>3</v>
      </c>
    </row>
    <row r="4" spans="1:5" x14ac:dyDescent="0.55000000000000004">
      <c r="A4" s="18">
        <v>36652</v>
      </c>
      <c r="B4" s="16">
        <v>2</v>
      </c>
      <c r="C4" s="16">
        <v>1</v>
      </c>
    </row>
    <row r="5" spans="1:5" x14ac:dyDescent="0.55000000000000004">
      <c r="A5" s="18">
        <v>36653</v>
      </c>
      <c r="B5" s="16">
        <v>3</v>
      </c>
      <c r="C5" s="16">
        <v>4</v>
      </c>
    </row>
    <row r="6" spans="1:5" x14ac:dyDescent="0.55000000000000004">
      <c r="A6" s="18">
        <v>36655</v>
      </c>
      <c r="B6" s="16">
        <v>1</v>
      </c>
      <c r="C6" s="16">
        <v>3</v>
      </c>
    </row>
    <row r="7" spans="1:5" x14ac:dyDescent="0.55000000000000004">
      <c r="A7" s="18">
        <v>36655</v>
      </c>
      <c r="B7" s="16">
        <v>1.2</v>
      </c>
      <c r="C7" s="16">
        <v>1</v>
      </c>
    </row>
    <row r="8" spans="1:5" x14ac:dyDescent="0.55000000000000004">
      <c r="A8" s="18">
        <v>36655</v>
      </c>
      <c r="B8" s="16">
        <v>2</v>
      </c>
      <c r="C8" s="16">
        <v>5</v>
      </c>
    </row>
    <row r="9" spans="1:5" x14ac:dyDescent="0.55000000000000004">
      <c r="A9" s="18">
        <v>36655</v>
      </c>
      <c r="B9" s="16">
        <v>2.2999999999999998</v>
      </c>
      <c r="C9" s="16">
        <v>1</v>
      </c>
    </row>
    <row r="10" spans="1:5" x14ac:dyDescent="0.55000000000000004">
      <c r="A10" s="18">
        <v>36655</v>
      </c>
      <c r="B10" s="16">
        <v>3</v>
      </c>
      <c r="C10" s="16">
        <v>1</v>
      </c>
    </row>
    <row r="11" spans="1:5" x14ac:dyDescent="0.55000000000000004">
      <c r="A11" s="18">
        <v>36656</v>
      </c>
      <c r="B11" s="16">
        <v>3</v>
      </c>
      <c r="C11" s="16">
        <v>1</v>
      </c>
    </row>
    <row r="12" spans="1:5" x14ac:dyDescent="0.55000000000000004">
      <c r="A12" s="18">
        <v>36658</v>
      </c>
      <c r="B12" s="16">
        <v>1</v>
      </c>
      <c r="C12" s="16">
        <v>1</v>
      </c>
    </row>
    <row r="13" spans="1:5" x14ac:dyDescent="0.55000000000000004">
      <c r="A13" s="18">
        <v>36658</v>
      </c>
      <c r="B13" s="16">
        <v>2</v>
      </c>
      <c r="C13" s="16">
        <v>7</v>
      </c>
    </row>
    <row r="14" spans="1:5" x14ac:dyDescent="0.55000000000000004">
      <c r="A14" s="18">
        <v>36661</v>
      </c>
      <c r="B14" s="16">
        <v>1.2</v>
      </c>
      <c r="C14" s="16">
        <v>2</v>
      </c>
    </row>
    <row r="15" spans="1:5" x14ac:dyDescent="0.55000000000000004">
      <c r="A15" s="18">
        <v>36661</v>
      </c>
      <c r="B15" s="16">
        <v>2</v>
      </c>
      <c r="C15" s="16">
        <v>3</v>
      </c>
    </row>
    <row r="16" spans="1:5" x14ac:dyDescent="0.55000000000000004">
      <c r="A16" s="18">
        <v>36661</v>
      </c>
      <c r="B16" s="16">
        <v>2.2999999999999998</v>
      </c>
      <c r="C16" s="16">
        <v>1</v>
      </c>
    </row>
    <row r="17" spans="1:3" x14ac:dyDescent="0.55000000000000004">
      <c r="A17" s="18">
        <v>36661</v>
      </c>
      <c r="B17" s="16">
        <v>3</v>
      </c>
      <c r="C17" s="16">
        <v>2</v>
      </c>
    </row>
    <row r="18" spans="1:3" x14ac:dyDescent="0.55000000000000004">
      <c r="A18" s="18">
        <v>36662</v>
      </c>
      <c r="B18" s="16">
        <v>3</v>
      </c>
      <c r="C18" s="16">
        <v>5</v>
      </c>
    </row>
    <row r="19" spans="1:3" x14ac:dyDescent="0.55000000000000004">
      <c r="A19" s="18">
        <v>36664</v>
      </c>
      <c r="B19" s="16">
        <v>1.2</v>
      </c>
      <c r="C19" s="16">
        <v>4</v>
      </c>
    </row>
    <row r="20" spans="1:3" x14ac:dyDescent="0.55000000000000004">
      <c r="A20" s="18">
        <v>36664</v>
      </c>
      <c r="B20" s="16">
        <v>2</v>
      </c>
      <c r="C20" s="16">
        <v>7</v>
      </c>
    </row>
    <row r="21" spans="1:3" x14ac:dyDescent="0.55000000000000004">
      <c r="A21" s="18">
        <v>36664</v>
      </c>
      <c r="B21" s="16">
        <v>2.2999999999999998</v>
      </c>
      <c r="C21" s="16">
        <v>5</v>
      </c>
    </row>
    <row r="22" spans="1:3" x14ac:dyDescent="0.55000000000000004">
      <c r="A22" s="18">
        <v>36664</v>
      </c>
      <c r="B22" s="16">
        <v>3</v>
      </c>
      <c r="C22" s="16">
        <v>1</v>
      </c>
    </row>
    <row r="23" spans="1:3" x14ac:dyDescent="0.55000000000000004">
      <c r="A23" s="18">
        <v>36665</v>
      </c>
      <c r="B23" s="16">
        <v>3</v>
      </c>
      <c r="C23" s="16">
        <v>6</v>
      </c>
    </row>
    <row r="24" spans="1:3" x14ac:dyDescent="0.55000000000000004">
      <c r="A24" s="18">
        <v>36667</v>
      </c>
      <c r="B24" s="16">
        <v>1</v>
      </c>
      <c r="C24" s="16">
        <v>1</v>
      </c>
    </row>
    <row r="25" spans="1:3" x14ac:dyDescent="0.55000000000000004">
      <c r="A25" s="18">
        <v>36667</v>
      </c>
      <c r="B25" s="16">
        <v>2</v>
      </c>
      <c r="C25" s="16">
        <v>9</v>
      </c>
    </row>
    <row r="26" spans="1:3" x14ac:dyDescent="0.55000000000000004">
      <c r="A26" s="18">
        <v>36667</v>
      </c>
      <c r="B26" s="16">
        <v>2.2999999999999998</v>
      </c>
      <c r="C26" s="16">
        <v>2</v>
      </c>
    </row>
    <row r="27" spans="1:3" x14ac:dyDescent="0.55000000000000004">
      <c r="A27" s="18">
        <v>36668</v>
      </c>
      <c r="B27" s="16">
        <v>3</v>
      </c>
      <c r="C27" s="16">
        <v>2</v>
      </c>
    </row>
    <row r="28" spans="1:3" x14ac:dyDescent="0.55000000000000004">
      <c r="A28" s="18">
        <v>36670</v>
      </c>
      <c r="B28" s="16">
        <v>1</v>
      </c>
      <c r="C28" s="16">
        <v>3</v>
      </c>
    </row>
    <row r="29" spans="1:3" x14ac:dyDescent="0.55000000000000004">
      <c r="A29" s="18">
        <v>36670</v>
      </c>
      <c r="B29" s="16">
        <v>2</v>
      </c>
      <c r="C29" s="16">
        <v>23</v>
      </c>
    </row>
    <row r="30" spans="1:3" x14ac:dyDescent="0.55000000000000004">
      <c r="A30" s="18">
        <v>36670</v>
      </c>
      <c r="B30" s="16">
        <v>2.2999999999999998</v>
      </c>
      <c r="C30" s="16">
        <v>1</v>
      </c>
    </row>
    <row r="31" spans="1:3" x14ac:dyDescent="0.55000000000000004">
      <c r="A31" s="18">
        <v>36671</v>
      </c>
      <c r="B31" s="16">
        <v>3</v>
      </c>
      <c r="C31" s="16">
        <v>6</v>
      </c>
    </row>
    <row r="32" spans="1:3" x14ac:dyDescent="0.55000000000000004">
      <c r="A32" s="18">
        <v>36673</v>
      </c>
      <c r="B32" s="16">
        <v>1</v>
      </c>
      <c r="C32" s="16">
        <v>1</v>
      </c>
    </row>
    <row r="33" spans="1:3" x14ac:dyDescent="0.55000000000000004">
      <c r="A33" s="18">
        <v>36673</v>
      </c>
      <c r="B33" s="16">
        <v>1.2</v>
      </c>
      <c r="C33" s="16">
        <v>1</v>
      </c>
    </row>
    <row r="34" spans="1:3" x14ac:dyDescent="0.55000000000000004">
      <c r="A34" s="18">
        <v>36673</v>
      </c>
      <c r="B34" s="16">
        <v>2</v>
      </c>
      <c r="C34" s="16">
        <v>15</v>
      </c>
    </row>
    <row r="35" spans="1:3" x14ac:dyDescent="0.55000000000000004">
      <c r="A35" s="18">
        <v>36673</v>
      </c>
      <c r="B35" s="16">
        <v>2.2999999999999998</v>
      </c>
      <c r="C35" s="16">
        <v>5</v>
      </c>
    </row>
    <row r="36" spans="1:3" x14ac:dyDescent="0.55000000000000004">
      <c r="A36" s="18">
        <v>36673</v>
      </c>
      <c r="B36" s="16">
        <v>3</v>
      </c>
      <c r="C36" s="16">
        <v>1</v>
      </c>
    </row>
    <row r="37" spans="1:3" x14ac:dyDescent="0.55000000000000004">
      <c r="A37" s="18">
        <v>36674</v>
      </c>
      <c r="B37" s="16">
        <v>3</v>
      </c>
      <c r="C37" s="16">
        <v>6</v>
      </c>
    </row>
    <row r="38" spans="1:3" x14ac:dyDescent="0.55000000000000004">
      <c r="A38" s="18">
        <v>36674</v>
      </c>
      <c r="B38" s="16">
        <v>3.2</v>
      </c>
      <c r="C38" s="16">
        <v>1</v>
      </c>
    </row>
    <row r="39" spans="1:3" x14ac:dyDescent="0.55000000000000004">
      <c r="A39" s="18">
        <v>36676</v>
      </c>
      <c r="B39" s="16">
        <v>1</v>
      </c>
      <c r="C39" s="16">
        <v>1</v>
      </c>
    </row>
    <row r="40" spans="1:3" x14ac:dyDescent="0.55000000000000004">
      <c r="A40" s="18">
        <v>36676</v>
      </c>
      <c r="B40" s="16">
        <v>1.2</v>
      </c>
      <c r="C40" s="16">
        <v>3</v>
      </c>
    </row>
    <row r="41" spans="1:3" x14ac:dyDescent="0.55000000000000004">
      <c r="A41" s="18">
        <v>36676</v>
      </c>
      <c r="B41" s="16">
        <v>2</v>
      </c>
      <c r="C41" s="16">
        <v>19</v>
      </c>
    </row>
    <row r="42" spans="1:3" x14ac:dyDescent="0.55000000000000004">
      <c r="A42" s="18">
        <v>36676</v>
      </c>
      <c r="B42" s="16">
        <v>2.2999999999999998</v>
      </c>
      <c r="C42" s="16">
        <v>1</v>
      </c>
    </row>
    <row r="43" spans="1:3" x14ac:dyDescent="0.55000000000000004">
      <c r="A43" s="18">
        <v>36677</v>
      </c>
      <c r="B43" s="16">
        <v>3</v>
      </c>
      <c r="C43" s="16">
        <v>7</v>
      </c>
    </row>
    <row r="44" spans="1:3" x14ac:dyDescent="0.55000000000000004">
      <c r="A44" s="18">
        <v>36679</v>
      </c>
      <c r="B44" s="16">
        <v>1</v>
      </c>
      <c r="C44" s="16">
        <v>3</v>
      </c>
    </row>
    <row r="45" spans="1:3" x14ac:dyDescent="0.55000000000000004">
      <c r="A45" s="18">
        <v>36679</v>
      </c>
      <c r="B45" s="16">
        <v>1.2</v>
      </c>
      <c r="C45" s="16">
        <v>2</v>
      </c>
    </row>
    <row r="46" spans="1:3" x14ac:dyDescent="0.55000000000000004">
      <c r="A46" s="18">
        <v>36679</v>
      </c>
      <c r="B46" s="16">
        <v>2</v>
      </c>
      <c r="C46" s="16">
        <v>7</v>
      </c>
    </row>
    <row r="47" spans="1:3" x14ac:dyDescent="0.55000000000000004">
      <c r="A47" s="18">
        <v>36679</v>
      </c>
      <c r="B47" s="16">
        <v>2.2999999999999998</v>
      </c>
      <c r="C47" s="16">
        <v>21</v>
      </c>
    </row>
    <row r="48" spans="1:3" x14ac:dyDescent="0.55000000000000004">
      <c r="A48" s="18">
        <v>36679</v>
      </c>
      <c r="B48" s="16">
        <v>3</v>
      </c>
      <c r="C48" s="16">
        <v>5</v>
      </c>
    </row>
    <row r="49" spans="1:3" x14ac:dyDescent="0.55000000000000004">
      <c r="A49" s="18">
        <v>36680</v>
      </c>
      <c r="B49" s="16">
        <v>3</v>
      </c>
      <c r="C49" s="16">
        <v>5</v>
      </c>
    </row>
    <row r="50" spans="1:3" x14ac:dyDescent="0.55000000000000004">
      <c r="A50" s="18">
        <v>36682</v>
      </c>
      <c r="B50" s="16">
        <v>1</v>
      </c>
      <c r="C50" s="16">
        <v>1</v>
      </c>
    </row>
    <row r="51" spans="1:3" x14ac:dyDescent="0.55000000000000004">
      <c r="A51" s="18">
        <v>36682</v>
      </c>
      <c r="B51" s="16">
        <v>1.2</v>
      </c>
      <c r="C51" s="16">
        <v>1</v>
      </c>
    </row>
    <row r="52" spans="1:3" x14ac:dyDescent="0.55000000000000004">
      <c r="A52" s="18">
        <v>36682</v>
      </c>
      <c r="B52" s="16">
        <v>2</v>
      </c>
      <c r="C52" s="16">
        <v>9</v>
      </c>
    </row>
    <row r="53" spans="1:3" x14ac:dyDescent="0.55000000000000004">
      <c r="A53" s="18">
        <v>36682</v>
      </c>
      <c r="B53" s="16">
        <v>2.2999999999999998</v>
      </c>
      <c r="C53" s="16">
        <v>1</v>
      </c>
    </row>
    <row r="54" spans="1:3" x14ac:dyDescent="0.55000000000000004">
      <c r="A54" s="18">
        <v>36682</v>
      </c>
      <c r="B54" s="16">
        <v>3</v>
      </c>
      <c r="C54" s="16">
        <v>2</v>
      </c>
    </row>
    <row r="55" spans="1:3" x14ac:dyDescent="0.55000000000000004">
      <c r="A55" s="18">
        <v>36683</v>
      </c>
      <c r="B55" s="16">
        <v>3</v>
      </c>
      <c r="C55" s="16">
        <v>13</v>
      </c>
    </row>
    <row r="56" spans="1:3" x14ac:dyDescent="0.55000000000000004">
      <c r="A56" s="18">
        <v>36685</v>
      </c>
      <c r="B56" s="16">
        <v>1</v>
      </c>
      <c r="C56" s="16">
        <v>2</v>
      </c>
    </row>
    <row r="57" spans="1:3" x14ac:dyDescent="0.55000000000000004">
      <c r="A57" s="18">
        <v>36685</v>
      </c>
      <c r="B57" s="16">
        <v>2</v>
      </c>
      <c r="C57" s="16">
        <v>10</v>
      </c>
    </row>
    <row r="58" spans="1:3" x14ac:dyDescent="0.55000000000000004">
      <c r="A58" s="18">
        <v>36685</v>
      </c>
      <c r="B58" s="16">
        <v>2.2999999999999998</v>
      </c>
      <c r="C58" s="16">
        <v>3</v>
      </c>
    </row>
    <row r="59" spans="1:3" x14ac:dyDescent="0.55000000000000004">
      <c r="A59" s="18">
        <v>36685</v>
      </c>
      <c r="B59" s="16">
        <v>3</v>
      </c>
      <c r="C59" s="16">
        <v>4</v>
      </c>
    </row>
    <row r="60" spans="1:3" x14ac:dyDescent="0.55000000000000004">
      <c r="A60" s="18">
        <v>36686</v>
      </c>
      <c r="B60" s="16">
        <v>3</v>
      </c>
      <c r="C60" s="16">
        <v>3</v>
      </c>
    </row>
    <row r="61" spans="1:3" x14ac:dyDescent="0.55000000000000004">
      <c r="A61" s="18">
        <v>36686</v>
      </c>
      <c r="B61" s="16">
        <v>3.2</v>
      </c>
      <c r="C61" s="16">
        <v>1</v>
      </c>
    </row>
    <row r="62" spans="1:3" x14ac:dyDescent="0.55000000000000004">
      <c r="A62" s="18">
        <v>36688</v>
      </c>
      <c r="B62" s="16">
        <v>1</v>
      </c>
      <c r="C62" s="16">
        <v>9</v>
      </c>
    </row>
    <row r="63" spans="1:3" x14ac:dyDescent="0.55000000000000004">
      <c r="A63" s="18">
        <v>36688</v>
      </c>
      <c r="B63" s="16">
        <v>1.2</v>
      </c>
      <c r="C63" s="16">
        <v>8</v>
      </c>
    </row>
    <row r="64" spans="1:3" x14ac:dyDescent="0.55000000000000004">
      <c r="A64" s="18">
        <v>36688</v>
      </c>
      <c r="B64" s="16">
        <v>2</v>
      </c>
      <c r="C64" s="16">
        <v>37</v>
      </c>
    </row>
    <row r="65" spans="1:3" x14ac:dyDescent="0.55000000000000004">
      <c r="A65" s="18">
        <v>36688</v>
      </c>
      <c r="B65" s="16">
        <v>2.2999999999999998</v>
      </c>
      <c r="C65" s="16">
        <v>8</v>
      </c>
    </row>
    <row r="66" spans="1:3" x14ac:dyDescent="0.55000000000000004">
      <c r="A66" s="18">
        <v>36688</v>
      </c>
      <c r="B66" s="16">
        <v>3</v>
      </c>
      <c r="C66" s="16">
        <v>5</v>
      </c>
    </row>
    <row r="67" spans="1:3" x14ac:dyDescent="0.55000000000000004">
      <c r="A67" s="18">
        <v>36689</v>
      </c>
      <c r="B67" s="16">
        <v>3</v>
      </c>
      <c r="C67" s="16">
        <v>11</v>
      </c>
    </row>
    <row r="68" spans="1:3" x14ac:dyDescent="0.55000000000000004">
      <c r="A68" s="18">
        <v>36689</v>
      </c>
      <c r="B68" s="16">
        <v>3.2</v>
      </c>
      <c r="C68" s="16">
        <v>1</v>
      </c>
    </row>
    <row r="69" spans="1:3" x14ac:dyDescent="0.55000000000000004">
      <c r="A69" s="18">
        <v>36691</v>
      </c>
      <c r="B69" s="16">
        <v>1</v>
      </c>
      <c r="C69" s="16">
        <v>1</v>
      </c>
    </row>
    <row r="70" spans="1:3" x14ac:dyDescent="0.55000000000000004">
      <c r="A70" s="18">
        <v>36691</v>
      </c>
      <c r="B70" s="16">
        <v>1.2</v>
      </c>
      <c r="C70" s="16">
        <v>3</v>
      </c>
    </row>
    <row r="71" spans="1:3" x14ac:dyDescent="0.55000000000000004">
      <c r="A71" s="18">
        <v>36691</v>
      </c>
      <c r="B71" s="16">
        <v>2</v>
      </c>
      <c r="C71" s="16">
        <v>38</v>
      </c>
    </row>
    <row r="72" spans="1:3" x14ac:dyDescent="0.55000000000000004">
      <c r="A72" s="18">
        <v>36691</v>
      </c>
      <c r="B72" s="16">
        <v>3</v>
      </c>
      <c r="C72" s="16">
        <v>11</v>
      </c>
    </row>
    <row r="73" spans="1:3" x14ac:dyDescent="0.55000000000000004">
      <c r="A73" s="18">
        <v>36692</v>
      </c>
      <c r="B73" s="16">
        <v>3</v>
      </c>
      <c r="C73" s="16">
        <v>9</v>
      </c>
    </row>
    <row r="74" spans="1:3" x14ac:dyDescent="0.55000000000000004">
      <c r="A74" s="18">
        <v>36694</v>
      </c>
      <c r="B74" s="16">
        <v>1</v>
      </c>
      <c r="C74" s="16">
        <v>4</v>
      </c>
    </row>
    <row r="75" spans="1:3" x14ac:dyDescent="0.55000000000000004">
      <c r="A75" s="18">
        <v>36694</v>
      </c>
      <c r="B75" s="16">
        <v>1.2</v>
      </c>
      <c r="C75" s="16">
        <v>6</v>
      </c>
    </row>
    <row r="76" spans="1:3" x14ac:dyDescent="0.55000000000000004">
      <c r="A76" s="18">
        <v>36694</v>
      </c>
      <c r="B76" s="16">
        <v>2</v>
      </c>
      <c r="C76" s="16">
        <v>38</v>
      </c>
    </row>
    <row r="77" spans="1:3" x14ac:dyDescent="0.55000000000000004">
      <c r="A77" s="18">
        <v>36694</v>
      </c>
      <c r="B77" s="16">
        <v>2.2999999999999998</v>
      </c>
      <c r="C77" s="16">
        <v>5</v>
      </c>
    </row>
    <row r="78" spans="1:3" x14ac:dyDescent="0.55000000000000004">
      <c r="A78" s="18">
        <v>36695</v>
      </c>
      <c r="B78" s="16">
        <v>3</v>
      </c>
      <c r="C78" s="16">
        <v>8</v>
      </c>
    </row>
    <row r="79" spans="1:3" x14ac:dyDescent="0.55000000000000004">
      <c r="A79" s="18">
        <v>36697</v>
      </c>
      <c r="B79" s="16">
        <v>1</v>
      </c>
      <c r="C79" s="16">
        <v>12</v>
      </c>
    </row>
    <row r="80" spans="1:3" x14ac:dyDescent="0.55000000000000004">
      <c r="A80" s="18">
        <v>36697</v>
      </c>
      <c r="B80" s="16">
        <v>1.2</v>
      </c>
      <c r="C80" s="16">
        <v>1</v>
      </c>
    </row>
    <row r="81" spans="1:3" x14ac:dyDescent="0.55000000000000004">
      <c r="A81" s="18">
        <v>36697</v>
      </c>
      <c r="B81" s="16">
        <v>2</v>
      </c>
      <c r="C81" s="16">
        <v>50</v>
      </c>
    </row>
    <row r="82" spans="1:3" x14ac:dyDescent="0.55000000000000004">
      <c r="A82" s="18">
        <v>36697</v>
      </c>
      <c r="B82" s="16">
        <v>2.2999999999999998</v>
      </c>
      <c r="C82" s="16">
        <v>5</v>
      </c>
    </row>
    <row r="83" spans="1:3" x14ac:dyDescent="0.55000000000000004">
      <c r="A83" s="18">
        <v>36697</v>
      </c>
      <c r="B83" s="16">
        <v>3</v>
      </c>
      <c r="C83" s="16">
        <v>10</v>
      </c>
    </row>
    <row r="84" spans="1:3" x14ac:dyDescent="0.55000000000000004">
      <c r="A84" s="18">
        <v>36698</v>
      </c>
      <c r="B84" s="16">
        <v>3</v>
      </c>
      <c r="C84" s="16">
        <v>18</v>
      </c>
    </row>
    <row r="85" spans="1:3" x14ac:dyDescent="0.55000000000000004">
      <c r="A85" s="18">
        <v>36698</v>
      </c>
      <c r="B85" s="16">
        <v>3.2</v>
      </c>
      <c r="C85" s="16">
        <v>2</v>
      </c>
    </row>
    <row r="86" spans="1:3" x14ac:dyDescent="0.55000000000000004">
      <c r="A86" s="18">
        <v>36700</v>
      </c>
      <c r="B86" s="16">
        <v>1</v>
      </c>
      <c r="C86" s="16">
        <v>10</v>
      </c>
    </row>
    <row r="87" spans="1:3" x14ac:dyDescent="0.55000000000000004">
      <c r="A87" s="18">
        <v>36700</v>
      </c>
      <c r="B87" s="16">
        <v>1.2</v>
      </c>
      <c r="C87" s="16">
        <v>3</v>
      </c>
    </row>
    <row r="88" spans="1:3" x14ac:dyDescent="0.55000000000000004">
      <c r="A88" s="18">
        <v>36700</v>
      </c>
      <c r="B88" s="16">
        <v>2</v>
      </c>
      <c r="C88" s="16">
        <v>30</v>
      </c>
    </row>
    <row r="89" spans="1:3" x14ac:dyDescent="0.55000000000000004">
      <c r="A89" s="18">
        <v>36700</v>
      </c>
      <c r="B89" s="16">
        <v>2.2999999999999998</v>
      </c>
      <c r="C89" s="16">
        <v>6</v>
      </c>
    </row>
    <row r="90" spans="1:3" x14ac:dyDescent="0.55000000000000004">
      <c r="A90" s="18">
        <v>36700</v>
      </c>
      <c r="B90" s="16">
        <v>3</v>
      </c>
      <c r="C90" s="16">
        <v>4</v>
      </c>
    </row>
    <row r="91" spans="1:3" x14ac:dyDescent="0.55000000000000004">
      <c r="A91" s="18">
        <v>36701</v>
      </c>
      <c r="B91" s="16">
        <v>3</v>
      </c>
      <c r="C91" s="16">
        <v>14</v>
      </c>
    </row>
    <row r="92" spans="1:3" x14ac:dyDescent="0.55000000000000004">
      <c r="A92" s="18">
        <v>36701</v>
      </c>
      <c r="B92" s="16">
        <v>3.2</v>
      </c>
      <c r="C92" s="16">
        <v>1</v>
      </c>
    </row>
    <row r="93" spans="1:3" x14ac:dyDescent="0.55000000000000004">
      <c r="A93" s="18">
        <v>36703</v>
      </c>
      <c r="B93" s="16">
        <v>1</v>
      </c>
      <c r="C93" s="16">
        <v>18</v>
      </c>
    </row>
    <row r="94" spans="1:3" x14ac:dyDescent="0.55000000000000004">
      <c r="A94" s="18">
        <v>36703</v>
      </c>
      <c r="B94" s="16">
        <v>1.2</v>
      </c>
      <c r="C94" s="16">
        <v>7</v>
      </c>
    </row>
    <row r="95" spans="1:3" x14ac:dyDescent="0.55000000000000004">
      <c r="A95" s="18">
        <v>36703</v>
      </c>
      <c r="B95" s="16">
        <v>2</v>
      </c>
      <c r="C95" s="16">
        <v>49</v>
      </c>
    </row>
    <row r="96" spans="1:3" x14ac:dyDescent="0.55000000000000004">
      <c r="A96" s="18">
        <v>36703</v>
      </c>
      <c r="B96" s="16">
        <v>2.2999999999999998</v>
      </c>
      <c r="C96" s="16">
        <v>30</v>
      </c>
    </row>
    <row r="97" spans="1:3" x14ac:dyDescent="0.55000000000000004">
      <c r="A97" s="18">
        <v>36703</v>
      </c>
      <c r="B97" s="16">
        <v>3</v>
      </c>
      <c r="C97" s="16">
        <v>3</v>
      </c>
    </row>
    <row r="98" spans="1:3" x14ac:dyDescent="0.55000000000000004">
      <c r="A98" s="18">
        <v>36704</v>
      </c>
      <c r="B98" s="16">
        <v>3</v>
      </c>
      <c r="C98" s="16">
        <v>10</v>
      </c>
    </row>
    <row r="99" spans="1:3" x14ac:dyDescent="0.55000000000000004">
      <c r="A99" s="18">
        <v>36704</v>
      </c>
      <c r="B99" s="16">
        <v>3.2</v>
      </c>
      <c r="C99" s="16">
        <v>1</v>
      </c>
    </row>
    <row r="100" spans="1:3" x14ac:dyDescent="0.55000000000000004">
      <c r="A100" s="18">
        <v>36706</v>
      </c>
      <c r="B100" s="16">
        <v>1</v>
      </c>
      <c r="C100" s="16">
        <v>3</v>
      </c>
    </row>
    <row r="101" spans="1:3" x14ac:dyDescent="0.55000000000000004">
      <c r="A101" s="18">
        <v>36706</v>
      </c>
      <c r="B101" s="16">
        <v>1.2</v>
      </c>
      <c r="C101" s="16">
        <v>5</v>
      </c>
    </row>
    <row r="102" spans="1:3" x14ac:dyDescent="0.55000000000000004">
      <c r="A102" s="18">
        <v>36706</v>
      </c>
      <c r="B102" s="16">
        <v>2</v>
      </c>
      <c r="C102" s="16">
        <v>29</v>
      </c>
    </row>
    <row r="103" spans="1:3" x14ac:dyDescent="0.55000000000000004">
      <c r="A103" s="18">
        <v>36706</v>
      </c>
      <c r="B103" s="16">
        <v>2.2999999999999998</v>
      </c>
      <c r="C103" s="16">
        <v>2</v>
      </c>
    </row>
    <row r="104" spans="1:3" x14ac:dyDescent="0.55000000000000004">
      <c r="A104" s="18">
        <v>36706</v>
      </c>
      <c r="B104" s="16">
        <v>3</v>
      </c>
      <c r="C104" s="16">
        <v>19</v>
      </c>
    </row>
    <row r="105" spans="1:3" x14ac:dyDescent="0.55000000000000004">
      <c r="A105" s="18">
        <v>36707</v>
      </c>
      <c r="B105" s="16">
        <v>3</v>
      </c>
      <c r="C105" s="16">
        <v>12</v>
      </c>
    </row>
    <row r="106" spans="1:3" x14ac:dyDescent="0.55000000000000004">
      <c r="A106" s="18">
        <v>36707</v>
      </c>
      <c r="B106" s="16">
        <v>3.2</v>
      </c>
      <c r="C106" s="16">
        <v>1</v>
      </c>
    </row>
    <row r="107" spans="1:3" x14ac:dyDescent="0.55000000000000004">
      <c r="A107" s="18">
        <v>36709</v>
      </c>
      <c r="B107" s="16">
        <v>1</v>
      </c>
      <c r="C107" s="16">
        <v>19</v>
      </c>
    </row>
    <row r="108" spans="1:3" x14ac:dyDescent="0.55000000000000004">
      <c r="A108" s="18">
        <v>36709</v>
      </c>
      <c r="B108" s="16">
        <v>1.2</v>
      </c>
      <c r="C108" s="16">
        <v>11</v>
      </c>
    </row>
    <row r="109" spans="1:3" x14ac:dyDescent="0.55000000000000004">
      <c r="A109" s="18">
        <v>36709</v>
      </c>
      <c r="B109" s="16">
        <v>2</v>
      </c>
      <c r="C109" s="16">
        <v>59</v>
      </c>
    </row>
    <row r="110" spans="1:3" x14ac:dyDescent="0.55000000000000004">
      <c r="A110" s="18">
        <v>36709</v>
      </c>
      <c r="B110" s="16">
        <v>2.2999999999999998</v>
      </c>
      <c r="C110" s="16">
        <v>13</v>
      </c>
    </row>
    <row r="111" spans="1:3" x14ac:dyDescent="0.55000000000000004">
      <c r="A111" s="18">
        <v>36709</v>
      </c>
      <c r="B111" s="16">
        <v>3</v>
      </c>
      <c r="C111" s="16">
        <v>18</v>
      </c>
    </row>
    <row r="112" spans="1:3" x14ac:dyDescent="0.55000000000000004">
      <c r="A112" s="18">
        <v>36710</v>
      </c>
      <c r="B112" s="16">
        <v>3</v>
      </c>
      <c r="C112" s="16">
        <v>11</v>
      </c>
    </row>
    <row r="113" spans="1:3" x14ac:dyDescent="0.55000000000000004">
      <c r="A113" s="18">
        <v>36710</v>
      </c>
      <c r="B113" s="16">
        <v>3.2</v>
      </c>
      <c r="C113" s="16">
        <v>1</v>
      </c>
    </row>
    <row r="114" spans="1:3" x14ac:dyDescent="0.55000000000000004">
      <c r="A114" s="18">
        <v>36712</v>
      </c>
      <c r="B114" s="16">
        <v>1</v>
      </c>
      <c r="C114" s="16">
        <v>13</v>
      </c>
    </row>
    <row r="115" spans="1:3" x14ac:dyDescent="0.55000000000000004">
      <c r="A115" s="18">
        <v>36712</v>
      </c>
      <c r="B115" s="16">
        <v>1.2</v>
      </c>
      <c r="C115" s="16">
        <v>5</v>
      </c>
    </row>
    <row r="116" spans="1:3" x14ac:dyDescent="0.55000000000000004">
      <c r="A116" s="18">
        <v>36712</v>
      </c>
      <c r="B116" s="16">
        <v>2</v>
      </c>
      <c r="C116" s="16">
        <v>47</v>
      </c>
    </row>
    <row r="117" spans="1:3" x14ac:dyDescent="0.55000000000000004">
      <c r="A117" s="18">
        <v>36712</v>
      </c>
      <c r="B117" s="16">
        <v>2.2999999999999998</v>
      </c>
      <c r="C117" s="16">
        <v>13</v>
      </c>
    </row>
    <row r="118" spans="1:3" x14ac:dyDescent="0.55000000000000004">
      <c r="A118" s="18">
        <v>36712</v>
      </c>
      <c r="B118" s="16">
        <v>3</v>
      </c>
      <c r="C118" s="16">
        <v>1</v>
      </c>
    </row>
    <row r="119" spans="1:3" x14ac:dyDescent="0.55000000000000004">
      <c r="A119" s="18">
        <v>36713</v>
      </c>
      <c r="B119" s="16">
        <v>3</v>
      </c>
      <c r="C119" s="16">
        <v>15</v>
      </c>
    </row>
    <row r="120" spans="1:3" x14ac:dyDescent="0.55000000000000004">
      <c r="A120" s="18">
        <v>36715</v>
      </c>
      <c r="B120" s="16">
        <v>1</v>
      </c>
      <c r="C120" s="16">
        <v>7</v>
      </c>
    </row>
    <row r="121" spans="1:3" x14ac:dyDescent="0.55000000000000004">
      <c r="A121" s="18">
        <v>36715</v>
      </c>
      <c r="B121" s="16">
        <v>1.2</v>
      </c>
      <c r="C121" s="16">
        <v>9</v>
      </c>
    </row>
    <row r="122" spans="1:3" x14ac:dyDescent="0.55000000000000004">
      <c r="A122" s="18">
        <v>36715</v>
      </c>
      <c r="B122" s="16">
        <v>2</v>
      </c>
      <c r="C122" s="16">
        <v>48</v>
      </c>
    </row>
    <row r="123" spans="1:3" x14ac:dyDescent="0.55000000000000004">
      <c r="A123" s="18">
        <v>36715</v>
      </c>
      <c r="B123" s="16">
        <v>2.2999999999999998</v>
      </c>
      <c r="C123" s="16">
        <v>7</v>
      </c>
    </row>
    <row r="124" spans="1:3" x14ac:dyDescent="0.55000000000000004">
      <c r="A124" s="18">
        <v>36715</v>
      </c>
      <c r="B124" s="16">
        <v>3</v>
      </c>
      <c r="C124" s="16">
        <v>3</v>
      </c>
    </row>
    <row r="125" spans="1:3" x14ac:dyDescent="0.55000000000000004">
      <c r="A125" s="18">
        <v>36716</v>
      </c>
      <c r="B125" s="16">
        <v>3</v>
      </c>
      <c r="C125" s="16">
        <v>21</v>
      </c>
    </row>
    <row r="126" spans="1:3" x14ac:dyDescent="0.55000000000000004">
      <c r="A126" s="18">
        <v>36718</v>
      </c>
      <c r="B126" s="16">
        <v>1</v>
      </c>
      <c r="C126" s="16">
        <v>13</v>
      </c>
    </row>
    <row r="127" spans="1:3" x14ac:dyDescent="0.55000000000000004">
      <c r="A127" s="18">
        <v>36718</v>
      </c>
      <c r="B127" s="16">
        <v>1.2</v>
      </c>
      <c r="C127" s="16">
        <v>1</v>
      </c>
    </row>
    <row r="128" spans="1:3" x14ac:dyDescent="0.55000000000000004">
      <c r="A128" s="18">
        <v>36718</v>
      </c>
      <c r="B128" s="16">
        <v>2</v>
      </c>
      <c r="C128" s="16">
        <v>30</v>
      </c>
    </row>
    <row r="129" spans="1:3" x14ac:dyDescent="0.55000000000000004">
      <c r="A129" s="18">
        <v>36718</v>
      </c>
      <c r="B129" s="16">
        <v>2.2999999999999998</v>
      </c>
      <c r="C129" s="16">
        <v>9</v>
      </c>
    </row>
    <row r="130" spans="1:3" x14ac:dyDescent="0.55000000000000004">
      <c r="A130" s="18">
        <v>36719</v>
      </c>
      <c r="B130" s="16">
        <v>3</v>
      </c>
      <c r="C130" s="16">
        <v>9</v>
      </c>
    </row>
    <row r="131" spans="1:3" x14ac:dyDescent="0.55000000000000004">
      <c r="A131" s="18">
        <v>36721</v>
      </c>
      <c r="B131" s="16">
        <v>1</v>
      </c>
      <c r="C131" s="16">
        <v>2</v>
      </c>
    </row>
    <row r="132" spans="1:3" x14ac:dyDescent="0.55000000000000004">
      <c r="A132" s="18">
        <v>36721</v>
      </c>
      <c r="B132" s="16">
        <v>1.2</v>
      </c>
      <c r="C132" s="16">
        <v>5</v>
      </c>
    </row>
    <row r="133" spans="1:3" x14ac:dyDescent="0.55000000000000004">
      <c r="A133" s="18">
        <v>36721</v>
      </c>
      <c r="B133" s="16">
        <v>2</v>
      </c>
      <c r="C133" s="16">
        <v>34</v>
      </c>
    </row>
    <row r="134" spans="1:3" x14ac:dyDescent="0.55000000000000004">
      <c r="A134" s="18">
        <v>36721</v>
      </c>
      <c r="B134" s="16">
        <v>2.2999999999999998</v>
      </c>
      <c r="C134" s="16">
        <v>5</v>
      </c>
    </row>
    <row r="135" spans="1:3" x14ac:dyDescent="0.55000000000000004">
      <c r="A135" s="18">
        <v>36721</v>
      </c>
      <c r="B135" s="16">
        <v>3</v>
      </c>
      <c r="C135" s="16">
        <v>10</v>
      </c>
    </row>
    <row r="136" spans="1:3" x14ac:dyDescent="0.55000000000000004">
      <c r="A136" s="18">
        <v>36722</v>
      </c>
      <c r="B136" s="16">
        <v>3</v>
      </c>
      <c r="C136" s="16">
        <v>5</v>
      </c>
    </row>
    <row r="137" spans="1:3" x14ac:dyDescent="0.55000000000000004">
      <c r="A137" s="18">
        <v>36724</v>
      </c>
      <c r="B137" s="16">
        <v>1</v>
      </c>
      <c r="C137" s="16">
        <v>8</v>
      </c>
    </row>
    <row r="138" spans="1:3" x14ac:dyDescent="0.55000000000000004">
      <c r="A138" s="18">
        <v>36724</v>
      </c>
      <c r="B138" s="16">
        <v>1.2</v>
      </c>
      <c r="C138" s="16">
        <v>2</v>
      </c>
    </row>
    <row r="139" spans="1:3" x14ac:dyDescent="0.55000000000000004">
      <c r="A139" s="18">
        <v>36724</v>
      </c>
      <c r="B139" s="16">
        <v>2</v>
      </c>
      <c r="C139" s="16">
        <v>26</v>
      </c>
    </row>
    <row r="140" spans="1:3" x14ac:dyDescent="0.55000000000000004">
      <c r="A140" s="18">
        <v>36724</v>
      </c>
      <c r="B140" s="16">
        <v>2.2999999999999998</v>
      </c>
      <c r="C140" s="16">
        <v>3</v>
      </c>
    </row>
    <row r="141" spans="1:3" x14ac:dyDescent="0.55000000000000004">
      <c r="A141" s="18">
        <v>36724</v>
      </c>
      <c r="B141" s="16">
        <v>3</v>
      </c>
      <c r="C141" s="16">
        <v>3</v>
      </c>
    </row>
    <row r="142" spans="1:3" x14ac:dyDescent="0.55000000000000004">
      <c r="A142" s="18">
        <v>36725</v>
      </c>
      <c r="B142" s="16">
        <v>3</v>
      </c>
      <c r="C142" s="16">
        <v>6</v>
      </c>
    </row>
    <row r="143" spans="1:3" x14ac:dyDescent="0.55000000000000004">
      <c r="A143" s="18">
        <v>36727</v>
      </c>
      <c r="B143" s="16">
        <v>1</v>
      </c>
      <c r="C143" s="16">
        <v>3</v>
      </c>
    </row>
    <row r="144" spans="1:3" x14ac:dyDescent="0.55000000000000004">
      <c r="A144" s="18">
        <v>36727</v>
      </c>
      <c r="B144" s="16">
        <v>1.2</v>
      </c>
      <c r="C144" s="16">
        <v>1</v>
      </c>
    </row>
    <row r="145" spans="1:3" x14ac:dyDescent="0.55000000000000004">
      <c r="A145" s="18">
        <v>36727</v>
      </c>
      <c r="B145" s="16">
        <v>2</v>
      </c>
      <c r="C145" s="16">
        <v>26</v>
      </c>
    </row>
    <row r="146" spans="1:3" x14ac:dyDescent="0.55000000000000004">
      <c r="A146" s="18">
        <v>36727</v>
      </c>
      <c r="B146" s="16">
        <v>2.2999999999999998</v>
      </c>
      <c r="C146" s="16">
        <v>9</v>
      </c>
    </row>
    <row r="147" spans="1:3" x14ac:dyDescent="0.55000000000000004">
      <c r="A147" s="18">
        <v>36727</v>
      </c>
      <c r="B147" s="16">
        <v>3</v>
      </c>
      <c r="C147" s="16">
        <v>1</v>
      </c>
    </row>
    <row r="148" spans="1:3" x14ac:dyDescent="0.55000000000000004">
      <c r="A148" s="18">
        <v>36728</v>
      </c>
      <c r="B148" s="16">
        <v>3</v>
      </c>
      <c r="C148" s="16">
        <v>6</v>
      </c>
    </row>
    <row r="149" spans="1:3" x14ac:dyDescent="0.55000000000000004">
      <c r="A149" s="18">
        <v>36730</v>
      </c>
      <c r="B149" s="16">
        <v>1</v>
      </c>
      <c r="C149" s="16">
        <v>4</v>
      </c>
    </row>
    <row r="150" spans="1:3" x14ac:dyDescent="0.55000000000000004">
      <c r="A150" s="18">
        <v>36730</v>
      </c>
      <c r="B150" s="16">
        <v>2</v>
      </c>
      <c r="C150" s="16">
        <v>11</v>
      </c>
    </row>
    <row r="151" spans="1:3" x14ac:dyDescent="0.55000000000000004">
      <c r="A151" s="18">
        <v>36730</v>
      </c>
      <c r="B151" s="16">
        <v>2.2999999999999998</v>
      </c>
      <c r="C151" s="16">
        <v>1</v>
      </c>
    </row>
    <row r="152" spans="1:3" x14ac:dyDescent="0.55000000000000004">
      <c r="A152" s="18">
        <v>36731</v>
      </c>
      <c r="B152" s="16">
        <v>3</v>
      </c>
      <c r="C152" s="16">
        <v>2</v>
      </c>
    </row>
    <row r="153" spans="1:3" x14ac:dyDescent="0.55000000000000004">
      <c r="A153" s="18">
        <v>36733</v>
      </c>
      <c r="B153" s="16">
        <v>1.2</v>
      </c>
      <c r="C153" s="16">
        <v>1</v>
      </c>
    </row>
    <row r="154" spans="1:3" x14ac:dyDescent="0.55000000000000004">
      <c r="A154" s="18">
        <v>36733</v>
      </c>
      <c r="B154" s="16">
        <v>2</v>
      </c>
      <c r="C154" s="16">
        <v>9</v>
      </c>
    </row>
    <row r="155" spans="1:3" x14ac:dyDescent="0.55000000000000004">
      <c r="A155" s="18">
        <v>36733</v>
      </c>
      <c r="B155" s="16">
        <v>3</v>
      </c>
      <c r="C155" s="16">
        <v>2</v>
      </c>
    </row>
    <row r="156" spans="1:3" x14ac:dyDescent="0.55000000000000004">
      <c r="A156" s="18">
        <v>36734</v>
      </c>
      <c r="B156" s="16">
        <v>3</v>
      </c>
      <c r="C156" s="16">
        <v>1</v>
      </c>
    </row>
    <row r="157" spans="1:3" x14ac:dyDescent="0.55000000000000004">
      <c r="A157" s="18">
        <v>36736</v>
      </c>
      <c r="B157" s="16">
        <v>1</v>
      </c>
      <c r="C157" s="16">
        <v>1</v>
      </c>
    </row>
    <row r="158" spans="1:3" x14ac:dyDescent="0.55000000000000004">
      <c r="A158" s="18">
        <v>36736</v>
      </c>
      <c r="B158" s="16">
        <v>1.2</v>
      </c>
      <c r="C158" s="16">
        <v>1</v>
      </c>
    </row>
    <row r="159" spans="1:3" x14ac:dyDescent="0.55000000000000004">
      <c r="A159" s="18">
        <v>36736</v>
      </c>
      <c r="B159" s="16">
        <v>2</v>
      </c>
      <c r="C159" s="16">
        <v>7</v>
      </c>
    </row>
    <row r="160" spans="1:3" x14ac:dyDescent="0.55000000000000004">
      <c r="A160" s="18">
        <v>36736</v>
      </c>
      <c r="B160" s="16">
        <v>2.2999999999999998</v>
      </c>
      <c r="C160" s="16">
        <v>1</v>
      </c>
    </row>
    <row r="161" spans="1:3" x14ac:dyDescent="0.55000000000000004">
      <c r="A161" s="18">
        <v>36739</v>
      </c>
      <c r="B161" s="16">
        <v>1</v>
      </c>
      <c r="C161" s="16">
        <v>2</v>
      </c>
    </row>
    <row r="162" spans="1:3" x14ac:dyDescent="0.55000000000000004">
      <c r="A162" s="18">
        <v>36739</v>
      </c>
      <c r="B162" s="16">
        <v>2</v>
      </c>
      <c r="C162" s="16">
        <v>1</v>
      </c>
    </row>
    <row r="163" spans="1:3" x14ac:dyDescent="0.55000000000000004">
      <c r="A163" s="18">
        <v>36739</v>
      </c>
      <c r="B163" s="16">
        <v>3</v>
      </c>
      <c r="C163" s="16">
        <v>1</v>
      </c>
    </row>
    <row r="164" spans="1:3" x14ac:dyDescent="0.55000000000000004">
      <c r="A164" s="18">
        <v>36742</v>
      </c>
      <c r="B164" s="16">
        <v>2</v>
      </c>
      <c r="C164" s="16">
        <v>3</v>
      </c>
    </row>
    <row r="165" spans="1:3" x14ac:dyDescent="0.55000000000000004">
      <c r="A165" s="18">
        <v>36742</v>
      </c>
      <c r="B165" s="16">
        <v>3</v>
      </c>
      <c r="C165" s="16">
        <v>1</v>
      </c>
    </row>
    <row r="166" spans="1:3" x14ac:dyDescent="0.55000000000000004">
      <c r="A166" s="18">
        <v>36743</v>
      </c>
      <c r="B166" s="16">
        <v>3</v>
      </c>
      <c r="C166" s="16">
        <v>3</v>
      </c>
    </row>
    <row r="167" spans="1:3" x14ac:dyDescent="0.55000000000000004">
      <c r="A167" s="18">
        <v>36745</v>
      </c>
      <c r="B167" s="16">
        <v>1</v>
      </c>
      <c r="C167" s="16">
        <v>1</v>
      </c>
    </row>
    <row r="168" spans="1:3" x14ac:dyDescent="0.55000000000000004">
      <c r="A168" s="18">
        <v>36745</v>
      </c>
      <c r="B168" s="16">
        <v>2</v>
      </c>
      <c r="C168" s="16">
        <v>1</v>
      </c>
    </row>
    <row r="169" spans="1:3" x14ac:dyDescent="0.55000000000000004">
      <c r="A169" s="18">
        <v>36748</v>
      </c>
      <c r="B169" s="16">
        <v>1.2</v>
      </c>
      <c r="C169" s="16">
        <v>1</v>
      </c>
    </row>
    <row r="170" spans="1:3" x14ac:dyDescent="0.55000000000000004">
      <c r="A170" s="18">
        <v>36748</v>
      </c>
      <c r="B170" s="16">
        <v>2</v>
      </c>
      <c r="C170" s="16">
        <v>2</v>
      </c>
    </row>
    <row r="171" spans="1:3" x14ac:dyDescent="0.55000000000000004">
      <c r="A171" s="18">
        <v>36751</v>
      </c>
      <c r="B171" s="16">
        <v>2.2999999999999998</v>
      </c>
      <c r="C171" s="16">
        <v>1</v>
      </c>
    </row>
    <row r="172" spans="1:3" x14ac:dyDescent="0.55000000000000004">
      <c r="A172" s="18">
        <v>36754</v>
      </c>
      <c r="B172" s="16">
        <v>2</v>
      </c>
      <c r="C172" s="16">
        <v>2</v>
      </c>
    </row>
    <row r="173" spans="1:3" x14ac:dyDescent="0.55000000000000004">
      <c r="A173" s="18">
        <v>37013</v>
      </c>
      <c r="B173" s="16">
        <v>2</v>
      </c>
      <c r="C173" s="16">
        <v>1</v>
      </c>
    </row>
    <row r="174" spans="1:3" x14ac:dyDescent="0.55000000000000004">
      <c r="A174" s="18">
        <v>37014</v>
      </c>
      <c r="B174" s="16">
        <v>3</v>
      </c>
      <c r="C174" s="16">
        <v>1</v>
      </c>
    </row>
    <row r="175" spans="1:3" x14ac:dyDescent="0.55000000000000004">
      <c r="A175" s="18">
        <v>37016</v>
      </c>
      <c r="B175" s="16">
        <v>1</v>
      </c>
      <c r="C175" s="16">
        <v>1</v>
      </c>
    </row>
    <row r="176" spans="1:3" x14ac:dyDescent="0.55000000000000004">
      <c r="A176" s="18">
        <v>37016</v>
      </c>
      <c r="B176" s="16">
        <v>2</v>
      </c>
      <c r="C176" s="16">
        <v>3</v>
      </c>
    </row>
    <row r="177" spans="1:3" x14ac:dyDescent="0.55000000000000004">
      <c r="A177" s="18">
        <v>37019</v>
      </c>
      <c r="B177" s="16">
        <v>2</v>
      </c>
      <c r="C177" s="16">
        <v>1</v>
      </c>
    </row>
    <row r="178" spans="1:3" x14ac:dyDescent="0.55000000000000004">
      <c r="A178" s="18">
        <v>37022</v>
      </c>
      <c r="B178" s="16">
        <v>2</v>
      </c>
      <c r="C178" s="16">
        <v>2</v>
      </c>
    </row>
    <row r="179" spans="1:3" x14ac:dyDescent="0.55000000000000004">
      <c r="A179" s="18">
        <v>37022</v>
      </c>
      <c r="B179" s="16">
        <v>3</v>
      </c>
      <c r="C179" s="16">
        <v>1</v>
      </c>
    </row>
    <row r="180" spans="1:3" x14ac:dyDescent="0.55000000000000004">
      <c r="A180" s="18">
        <v>37023</v>
      </c>
      <c r="B180" s="16">
        <v>3</v>
      </c>
      <c r="C180" s="16">
        <v>2</v>
      </c>
    </row>
    <row r="181" spans="1:3" x14ac:dyDescent="0.55000000000000004">
      <c r="A181" s="18">
        <v>37025</v>
      </c>
      <c r="B181" s="16">
        <v>2</v>
      </c>
      <c r="C181" s="16">
        <v>2</v>
      </c>
    </row>
    <row r="182" spans="1:3" x14ac:dyDescent="0.55000000000000004">
      <c r="A182" s="18">
        <v>37025</v>
      </c>
      <c r="B182" s="16">
        <v>2.2999999999999998</v>
      </c>
      <c r="C182" s="16">
        <v>1</v>
      </c>
    </row>
    <row r="183" spans="1:3" x14ac:dyDescent="0.55000000000000004">
      <c r="A183" s="18">
        <v>37026</v>
      </c>
      <c r="B183" s="16">
        <v>3</v>
      </c>
      <c r="C183" s="16">
        <v>2</v>
      </c>
    </row>
    <row r="184" spans="1:3" x14ac:dyDescent="0.55000000000000004">
      <c r="A184" s="18">
        <v>37031</v>
      </c>
      <c r="B184" s="16">
        <v>3</v>
      </c>
      <c r="C184" s="16">
        <v>1</v>
      </c>
    </row>
    <row r="185" spans="1:3" x14ac:dyDescent="0.55000000000000004">
      <c r="A185" s="18">
        <v>37032</v>
      </c>
      <c r="B185" s="16">
        <v>3</v>
      </c>
      <c r="C185" s="16">
        <v>2</v>
      </c>
    </row>
    <row r="186" spans="1:3" x14ac:dyDescent="0.55000000000000004">
      <c r="A186" s="18">
        <v>37034</v>
      </c>
      <c r="B186" s="16">
        <v>1.2</v>
      </c>
      <c r="C186" s="16">
        <v>2</v>
      </c>
    </row>
    <row r="187" spans="1:3" x14ac:dyDescent="0.55000000000000004">
      <c r="A187" s="18">
        <v>37034</v>
      </c>
      <c r="B187" s="16">
        <v>2</v>
      </c>
      <c r="C187" s="16">
        <v>3</v>
      </c>
    </row>
    <row r="188" spans="1:3" x14ac:dyDescent="0.55000000000000004">
      <c r="A188" s="18">
        <v>37035</v>
      </c>
      <c r="B188" s="16">
        <v>3</v>
      </c>
      <c r="C188" s="16">
        <v>4</v>
      </c>
    </row>
    <row r="189" spans="1:3" x14ac:dyDescent="0.55000000000000004">
      <c r="A189" s="18">
        <v>37037</v>
      </c>
      <c r="B189" s="16">
        <v>2</v>
      </c>
      <c r="C189" s="16">
        <v>5</v>
      </c>
    </row>
    <row r="190" spans="1:3" x14ac:dyDescent="0.55000000000000004">
      <c r="A190" s="18">
        <v>37037</v>
      </c>
      <c r="B190" s="16">
        <v>2.2999999999999998</v>
      </c>
      <c r="C190" s="16">
        <v>2</v>
      </c>
    </row>
    <row r="191" spans="1:3" x14ac:dyDescent="0.55000000000000004">
      <c r="A191" s="18">
        <v>37038</v>
      </c>
      <c r="B191" s="16">
        <v>3</v>
      </c>
      <c r="C191" s="16">
        <v>3</v>
      </c>
    </row>
    <row r="192" spans="1:3" x14ac:dyDescent="0.55000000000000004">
      <c r="A192" s="18">
        <v>37038</v>
      </c>
      <c r="B192" s="16">
        <v>4</v>
      </c>
      <c r="C192" s="16">
        <v>1</v>
      </c>
    </row>
    <row r="193" spans="1:3" x14ac:dyDescent="0.55000000000000004">
      <c r="A193" s="18">
        <v>37040</v>
      </c>
      <c r="B193" s="16">
        <v>1.2</v>
      </c>
      <c r="C193" s="16">
        <v>1</v>
      </c>
    </row>
    <row r="194" spans="1:3" x14ac:dyDescent="0.55000000000000004">
      <c r="A194" s="18">
        <v>37040</v>
      </c>
      <c r="B194" s="16">
        <v>2</v>
      </c>
      <c r="C194" s="16">
        <v>3</v>
      </c>
    </row>
    <row r="195" spans="1:3" x14ac:dyDescent="0.55000000000000004">
      <c r="A195" s="18">
        <v>37040</v>
      </c>
      <c r="B195" s="16">
        <v>2.2999999999999998</v>
      </c>
      <c r="C195" s="16">
        <v>2</v>
      </c>
    </row>
    <row r="196" spans="1:3" x14ac:dyDescent="0.55000000000000004">
      <c r="A196" s="18">
        <v>37040</v>
      </c>
      <c r="B196" s="16">
        <v>3</v>
      </c>
      <c r="C196" s="16">
        <v>2</v>
      </c>
    </row>
    <row r="197" spans="1:3" x14ac:dyDescent="0.55000000000000004">
      <c r="A197" s="18">
        <v>37041</v>
      </c>
      <c r="B197" s="16">
        <v>3</v>
      </c>
      <c r="C197" s="16">
        <v>2</v>
      </c>
    </row>
    <row r="198" spans="1:3" x14ac:dyDescent="0.55000000000000004">
      <c r="A198" s="18">
        <v>37043</v>
      </c>
      <c r="B198" s="16">
        <v>1.2</v>
      </c>
      <c r="C198" s="16">
        <v>2</v>
      </c>
    </row>
    <row r="199" spans="1:3" x14ac:dyDescent="0.55000000000000004">
      <c r="A199" s="18">
        <v>37043</v>
      </c>
      <c r="B199" s="16">
        <v>2</v>
      </c>
      <c r="C199" s="16">
        <v>1</v>
      </c>
    </row>
    <row r="200" spans="1:3" x14ac:dyDescent="0.55000000000000004">
      <c r="A200" s="18">
        <v>37043</v>
      </c>
      <c r="B200" s="16">
        <v>2.2999999999999998</v>
      </c>
      <c r="C200" s="16">
        <v>1</v>
      </c>
    </row>
    <row r="201" spans="1:3" x14ac:dyDescent="0.55000000000000004">
      <c r="A201" s="18">
        <v>37043</v>
      </c>
      <c r="B201" s="16">
        <v>3</v>
      </c>
      <c r="C201" s="16">
        <v>2</v>
      </c>
    </row>
    <row r="202" spans="1:3" x14ac:dyDescent="0.55000000000000004">
      <c r="A202" s="18">
        <v>37044</v>
      </c>
      <c r="B202" s="16">
        <v>3</v>
      </c>
      <c r="C202" s="16">
        <v>8</v>
      </c>
    </row>
    <row r="203" spans="1:3" x14ac:dyDescent="0.55000000000000004">
      <c r="A203" s="18">
        <v>37047</v>
      </c>
      <c r="B203" s="16">
        <v>3</v>
      </c>
      <c r="C203" s="16">
        <v>8</v>
      </c>
    </row>
    <row r="204" spans="1:3" x14ac:dyDescent="0.55000000000000004">
      <c r="A204" s="18">
        <v>37047</v>
      </c>
      <c r="B204" s="16">
        <v>3.2</v>
      </c>
      <c r="C204" s="16">
        <v>2</v>
      </c>
    </row>
    <row r="205" spans="1:3" x14ac:dyDescent="0.55000000000000004">
      <c r="A205" s="18">
        <v>37049</v>
      </c>
      <c r="B205" s="16">
        <v>2</v>
      </c>
      <c r="C205" s="16">
        <v>10</v>
      </c>
    </row>
    <row r="206" spans="1:3" x14ac:dyDescent="0.55000000000000004">
      <c r="A206" s="18">
        <v>37049</v>
      </c>
      <c r="B206" s="16">
        <v>2.2999999999999998</v>
      </c>
      <c r="C206" s="16">
        <v>1</v>
      </c>
    </row>
    <row r="207" spans="1:3" x14ac:dyDescent="0.55000000000000004">
      <c r="A207" s="18">
        <v>37050</v>
      </c>
      <c r="B207" s="16">
        <v>3</v>
      </c>
      <c r="C207" s="16">
        <v>5</v>
      </c>
    </row>
    <row r="208" spans="1:3" x14ac:dyDescent="0.55000000000000004">
      <c r="A208" s="18">
        <v>37052</v>
      </c>
      <c r="B208" s="16">
        <v>1.2</v>
      </c>
      <c r="C208" s="16">
        <v>2</v>
      </c>
    </row>
    <row r="209" spans="1:3" x14ac:dyDescent="0.55000000000000004">
      <c r="A209" s="18">
        <v>37052</v>
      </c>
      <c r="B209" s="16">
        <v>2</v>
      </c>
      <c r="C209" s="16">
        <v>10</v>
      </c>
    </row>
    <row r="210" spans="1:3" x14ac:dyDescent="0.55000000000000004">
      <c r="A210" s="18">
        <v>37052</v>
      </c>
      <c r="B210" s="16">
        <v>3</v>
      </c>
      <c r="C210" s="16">
        <v>4</v>
      </c>
    </row>
    <row r="211" spans="1:3" x14ac:dyDescent="0.55000000000000004">
      <c r="A211" s="18">
        <v>37053</v>
      </c>
      <c r="B211" s="16">
        <v>3</v>
      </c>
      <c r="C211" s="16">
        <v>12</v>
      </c>
    </row>
    <row r="212" spans="1:3" x14ac:dyDescent="0.55000000000000004">
      <c r="A212" s="18">
        <v>37053</v>
      </c>
      <c r="B212" s="16">
        <v>3.2</v>
      </c>
      <c r="C212" s="16">
        <v>2</v>
      </c>
    </row>
    <row r="213" spans="1:3" x14ac:dyDescent="0.55000000000000004">
      <c r="A213" s="18">
        <v>37055</v>
      </c>
      <c r="B213" s="16">
        <v>1</v>
      </c>
      <c r="C213" s="16">
        <v>2</v>
      </c>
    </row>
    <row r="214" spans="1:3" x14ac:dyDescent="0.55000000000000004">
      <c r="A214" s="18">
        <v>37055</v>
      </c>
      <c r="B214" s="16">
        <v>1.2</v>
      </c>
      <c r="C214" s="16">
        <v>4</v>
      </c>
    </row>
    <row r="215" spans="1:3" x14ac:dyDescent="0.55000000000000004">
      <c r="A215" s="18">
        <v>37055</v>
      </c>
      <c r="B215" s="16">
        <v>2</v>
      </c>
      <c r="C215" s="16">
        <v>15</v>
      </c>
    </row>
    <row r="216" spans="1:3" x14ac:dyDescent="0.55000000000000004">
      <c r="A216" s="18">
        <v>37055</v>
      </c>
      <c r="B216" s="16">
        <v>2.2999999999999998</v>
      </c>
      <c r="C216" s="16">
        <v>1</v>
      </c>
    </row>
    <row r="217" spans="1:3" x14ac:dyDescent="0.55000000000000004">
      <c r="A217" s="18">
        <v>37055</v>
      </c>
      <c r="B217" s="16">
        <v>3</v>
      </c>
      <c r="C217" s="16">
        <v>4</v>
      </c>
    </row>
    <row r="218" spans="1:3" x14ac:dyDescent="0.55000000000000004">
      <c r="A218" s="18">
        <v>37056</v>
      </c>
      <c r="B218" s="16">
        <v>3</v>
      </c>
      <c r="C218" s="16">
        <v>13</v>
      </c>
    </row>
    <row r="219" spans="1:3" x14ac:dyDescent="0.55000000000000004">
      <c r="A219" s="18">
        <v>37058</v>
      </c>
      <c r="B219" s="16">
        <v>1.2</v>
      </c>
      <c r="C219" s="16">
        <v>5</v>
      </c>
    </row>
    <row r="220" spans="1:3" x14ac:dyDescent="0.55000000000000004">
      <c r="A220" s="18">
        <v>37058</v>
      </c>
      <c r="B220" s="16">
        <v>2</v>
      </c>
      <c r="C220" s="16">
        <v>23</v>
      </c>
    </row>
    <row r="221" spans="1:3" x14ac:dyDescent="0.55000000000000004">
      <c r="A221" s="18">
        <v>37058</v>
      </c>
      <c r="B221" s="16">
        <v>2.2999999999999998</v>
      </c>
      <c r="C221" s="16">
        <v>1</v>
      </c>
    </row>
    <row r="222" spans="1:3" x14ac:dyDescent="0.55000000000000004">
      <c r="A222" s="18">
        <v>37058</v>
      </c>
      <c r="B222" s="16">
        <v>3</v>
      </c>
      <c r="C222" s="16">
        <v>1</v>
      </c>
    </row>
    <row r="223" spans="1:3" x14ac:dyDescent="0.55000000000000004">
      <c r="A223" s="18">
        <v>37059</v>
      </c>
      <c r="B223" s="16">
        <v>3</v>
      </c>
      <c r="C223" s="16">
        <v>18</v>
      </c>
    </row>
    <row r="224" spans="1:3" x14ac:dyDescent="0.55000000000000004">
      <c r="A224" s="18">
        <v>37061</v>
      </c>
      <c r="B224" s="16">
        <v>1</v>
      </c>
      <c r="C224" s="16">
        <v>11</v>
      </c>
    </row>
    <row r="225" spans="1:3" x14ac:dyDescent="0.55000000000000004">
      <c r="A225" s="18">
        <v>37061</v>
      </c>
      <c r="B225" s="16">
        <v>1.2</v>
      </c>
      <c r="C225" s="16">
        <v>5</v>
      </c>
    </row>
    <row r="226" spans="1:3" x14ac:dyDescent="0.55000000000000004">
      <c r="A226" s="18">
        <v>37061</v>
      </c>
      <c r="B226" s="16">
        <v>2</v>
      </c>
      <c r="C226" s="16">
        <v>24</v>
      </c>
    </row>
    <row r="227" spans="1:3" x14ac:dyDescent="0.55000000000000004">
      <c r="A227" s="18">
        <v>37061</v>
      </c>
      <c r="B227" s="16">
        <v>2.2999999999999998</v>
      </c>
      <c r="C227" s="16">
        <v>9</v>
      </c>
    </row>
    <row r="228" spans="1:3" x14ac:dyDescent="0.55000000000000004">
      <c r="A228" s="18">
        <v>37062</v>
      </c>
      <c r="B228" s="16">
        <v>3</v>
      </c>
      <c r="C228" s="16">
        <v>31</v>
      </c>
    </row>
    <row r="229" spans="1:3" x14ac:dyDescent="0.55000000000000004">
      <c r="A229" s="18">
        <v>37062</v>
      </c>
      <c r="B229" s="16">
        <v>3.2</v>
      </c>
      <c r="C229" s="16">
        <v>1</v>
      </c>
    </row>
    <row r="230" spans="1:3" x14ac:dyDescent="0.55000000000000004">
      <c r="A230" s="18">
        <v>37064</v>
      </c>
      <c r="B230" s="16">
        <v>1</v>
      </c>
      <c r="C230" s="16">
        <v>3</v>
      </c>
    </row>
    <row r="231" spans="1:3" x14ac:dyDescent="0.55000000000000004">
      <c r="A231" s="18">
        <v>37064</v>
      </c>
      <c r="B231" s="16">
        <v>1.2</v>
      </c>
      <c r="C231" s="16">
        <v>2</v>
      </c>
    </row>
    <row r="232" spans="1:3" x14ac:dyDescent="0.55000000000000004">
      <c r="A232" s="18">
        <v>37064</v>
      </c>
      <c r="B232" s="16">
        <v>2</v>
      </c>
      <c r="C232" s="16">
        <v>24</v>
      </c>
    </row>
    <row r="233" spans="1:3" x14ac:dyDescent="0.55000000000000004">
      <c r="A233" s="18">
        <v>37064</v>
      </c>
      <c r="B233" s="16">
        <v>3</v>
      </c>
      <c r="C233" s="16">
        <v>6</v>
      </c>
    </row>
    <row r="234" spans="1:3" x14ac:dyDescent="0.55000000000000004">
      <c r="A234" s="18">
        <v>37065</v>
      </c>
      <c r="B234" s="16">
        <v>3</v>
      </c>
      <c r="C234" s="16">
        <v>24</v>
      </c>
    </row>
    <row r="235" spans="1:3" x14ac:dyDescent="0.55000000000000004">
      <c r="A235" s="18">
        <v>37067</v>
      </c>
      <c r="B235" s="16">
        <v>1</v>
      </c>
      <c r="C235" s="16">
        <v>4</v>
      </c>
    </row>
    <row r="236" spans="1:3" x14ac:dyDescent="0.55000000000000004">
      <c r="A236" s="18">
        <v>37067</v>
      </c>
      <c r="B236" s="16">
        <v>1.2</v>
      </c>
      <c r="C236" s="16">
        <v>7</v>
      </c>
    </row>
    <row r="237" spans="1:3" x14ac:dyDescent="0.55000000000000004">
      <c r="A237" s="18">
        <v>37067</v>
      </c>
      <c r="B237" s="16">
        <v>2</v>
      </c>
      <c r="C237" s="16">
        <v>15</v>
      </c>
    </row>
    <row r="238" spans="1:3" x14ac:dyDescent="0.55000000000000004">
      <c r="A238" s="18">
        <v>37067</v>
      </c>
      <c r="B238" s="16">
        <v>3</v>
      </c>
      <c r="C238" s="16">
        <v>14</v>
      </c>
    </row>
    <row r="239" spans="1:3" x14ac:dyDescent="0.55000000000000004">
      <c r="A239" s="18">
        <v>37068</v>
      </c>
      <c r="B239" s="16">
        <v>3</v>
      </c>
      <c r="C239" s="16">
        <v>26</v>
      </c>
    </row>
    <row r="240" spans="1:3" x14ac:dyDescent="0.55000000000000004">
      <c r="A240" s="18">
        <v>37070</v>
      </c>
      <c r="B240" s="16">
        <v>1</v>
      </c>
      <c r="C240" s="16">
        <v>8</v>
      </c>
    </row>
    <row r="241" spans="1:3" x14ac:dyDescent="0.55000000000000004">
      <c r="A241" s="18">
        <v>37070</v>
      </c>
      <c r="B241" s="16">
        <v>1.2</v>
      </c>
      <c r="C241" s="16">
        <v>7</v>
      </c>
    </row>
    <row r="242" spans="1:3" x14ac:dyDescent="0.55000000000000004">
      <c r="A242" s="18">
        <v>37070</v>
      </c>
      <c r="B242" s="16">
        <v>2</v>
      </c>
      <c r="C242" s="16">
        <v>31</v>
      </c>
    </row>
    <row r="243" spans="1:3" x14ac:dyDescent="0.55000000000000004">
      <c r="A243" s="18">
        <v>37070</v>
      </c>
      <c r="B243" s="16">
        <v>2.2999999999999998</v>
      </c>
      <c r="C243" s="16">
        <v>1</v>
      </c>
    </row>
    <row r="244" spans="1:3" x14ac:dyDescent="0.55000000000000004">
      <c r="A244" s="18">
        <v>37070</v>
      </c>
      <c r="B244" s="16">
        <v>3</v>
      </c>
      <c r="C244" s="16">
        <v>19</v>
      </c>
    </row>
    <row r="245" spans="1:3" x14ac:dyDescent="0.55000000000000004">
      <c r="A245" s="18">
        <v>37071</v>
      </c>
      <c r="B245" s="16">
        <v>3</v>
      </c>
      <c r="C245" s="16">
        <v>22</v>
      </c>
    </row>
    <row r="246" spans="1:3" x14ac:dyDescent="0.55000000000000004">
      <c r="A246" s="18">
        <v>37071</v>
      </c>
      <c r="B246" s="16">
        <v>3.2</v>
      </c>
      <c r="C246" s="16">
        <v>1</v>
      </c>
    </row>
    <row r="247" spans="1:3" x14ac:dyDescent="0.55000000000000004">
      <c r="A247" s="18">
        <v>37073</v>
      </c>
      <c r="B247" s="16">
        <v>1</v>
      </c>
      <c r="C247" s="16">
        <v>16</v>
      </c>
    </row>
    <row r="248" spans="1:3" x14ac:dyDescent="0.55000000000000004">
      <c r="A248" s="18">
        <v>37073</v>
      </c>
      <c r="B248" s="16">
        <v>1.2</v>
      </c>
      <c r="C248" s="16">
        <v>7</v>
      </c>
    </row>
    <row r="249" spans="1:3" x14ac:dyDescent="0.55000000000000004">
      <c r="A249" s="18">
        <v>37073</v>
      </c>
      <c r="B249" s="16">
        <v>2</v>
      </c>
      <c r="C249" s="16">
        <v>27</v>
      </c>
    </row>
    <row r="250" spans="1:3" x14ac:dyDescent="0.55000000000000004">
      <c r="A250" s="18">
        <v>37073</v>
      </c>
      <c r="B250" s="16">
        <v>2.2999999999999998</v>
      </c>
      <c r="C250" s="16">
        <v>4</v>
      </c>
    </row>
    <row r="251" spans="1:3" x14ac:dyDescent="0.55000000000000004">
      <c r="A251" s="18">
        <v>37073</v>
      </c>
      <c r="B251" s="16">
        <v>3</v>
      </c>
      <c r="C251" s="16">
        <v>3</v>
      </c>
    </row>
    <row r="252" spans="1:3" x14ac:dyDescent="0.55000000000000004">
      <c r="A252" s="18">
        <v>37074</v>
      </c>
      <c r="B252" s="16">
        <v>3</v>
      </c>
      <c r="C252" s="16">
        <v>25</v>
      </c>
    </row>
    <row r="253" spans="1:3" x14ac:dyDescent="0.55000000000000004">
      <c r="A253" s="18">
        <v>37074</v>
      </c>
      <c r="B253" s="16">
        <v>3.2</v>
      </c>
      <c r="C253" s="16">
        <v>7</v>
      </c>
    </row>
    <row r="254" spans="1:3" x14ac:dyDescent="0.55000000000000004">
      <c r="A254" s="18">
        <v>37077</v>
      </c>
      <c r="B254" s="16">
        <v>1</v>
      </c>
      <c r="C254" s="16">
        <v>12</v>
      </c>
    </row>
    <row r="255" spans="1:3" x14ac:dyDescent="0.55000000000000004">
      <c r="A255" s="18">
        <v>37077</v>
      </c>
      <c r="B255" s="16">
        <v>1.2</v>
      </c>
      <c r="C255" s="16">
        <v>8</v>
      </c>
    </row>
    <row r="256" spans="1:3" x14ac:dyDescent="0.55000000000000004">
      <c r="A256" s="18">
        <v>37077</v>
      </c>
      <c r="B256" s="16">
        <v>2</v>
      </c>
      <c r="C256" s="16">
        <v>66</v>
      </c>
    </row>
    <row r="257" spans="1:3" x14ac:dyDescent="0.55000000000000004">
      <c r="A257" s="18">
        <v>37077</v>
      </c>
      <c r="B257" s="16">
        <v>3</v>
      </c>
      <c r="C257" s="16">
        <v>6</v>
      </c>
    </row>
    <row r="258" spans="1:3" x14ac:dyDescent="0.55000000000000004">
      <c r="A258" s="18">
        <v>37078</v>
      </c>
      <c r="B258" s="16">
        <v>3</v>
      </c>
      <c r="C258" s="16">
        <v>18</v>
      </c>
    </row>
    <row r="259" spans="1:3" x14ac:dyDescent="0.55000000000000004">
      <c r="A259" s="18">
        <v>37080</v>
      </c>
      <c r="B259" s="16">
        <v>1</v>
      </c>
      <c r="C259" s="16">
        <v>21</v>
      </c>
    </row>
    <row r="260" spans="1:3" x14ac:dyDescent="0.55000000000000004">
      <c r="A260" s="18">
        <v>37080</v>
      </c>
      <c r="B260" s="16">
        <v>1.2</v>
      </c>
      <c r="C260" s="16">
        <v>6</v>
      </c>
    </row>
    <row r="261" spans="1:3" x14ac:dyDescent="0.55000000000000004">
      <c r="A261" s="18">
        <v>37080</v>
      </c>
      <c r="B261" s="16">
        <v>2</v>
      </c>
      <c r="C261" s="16">
        <v>60</v>
      </c>
    </row>
    <row r="262" spans="1:3" x14ac:dyDescent="0.55000000000000004">
      <c r="A262" s="18">
        <v>37080</v>
      </c>
      <c r="B262" s="16">
        <v>2.2999999999999998</v>
      </c>
      <c r="C262" s="16">
        <v>4</v>
      </c>
    </row>
    <row r="263" spans="1:3" x14ac:dyDescent="0.55000000000000004">
      <c r="A263" s="18">
        <v>37080</v>
      </c>
      <c r="B263" s="16">
        <v>3</v>
      </c>
      <c r="C263" s="16">
        <v>9</v>
      </c>
    </row>
    <row r="264" spans="1:3" x14ac:dyDescent="0.55000000000000004">
      <c r="A264" s="18">
        <v>37081</v>
      </c>
      <c r="B264" s="16">
        <v>3</v>
      </c>
      <c r="C264" s="16">
        <v>21</v>
      </c>
    </row>
    <row r="265" spans="1:3" x14ac:dyDescent="0.55000000000000004">
      <c r="A265" s="18">
        <v>37083</v>
      </c>
      <c r="B265" s="16">
        <v>1</v>
      </c>
      <c r="C265" s="16">
        <v>10</v>
      </c>
    </row>
    <row r="266" spans="1:3" x14ac:dyDescent="0.55000000000000004">
      <c r="A266" s="18">
        <v>37083</v>
      </c>
      <c r="B266" s="16">
        <v>1.2</v>
      </c>
      <c r="C266" s="16">
        <v>6</v>
      </c>
    </row>
    <row r="267" spans="1:3" x14ac:dyDescent="0.55000000000000004">
      <c r="A267" s="18">
        <v>37083</v>
      </c>
      <c r="B267" s="16">
        <v>2</v>
      </c>
      <c r="C267" s="16">
        <v>19</v>
      </c>
    </row>
    <row r="268" spans="1:3" x14ac:dyDescent="0.55000000000000004">
      <c r="A268" s="18">
        <v>37083</v>
      </c>
      <c r="B268" s="16">
        <v>3</v>
      </c>
      <c r="C268" s="16">
        <v>5</v>
      </c>
    </row>
    <row r="269" spans="1:3" x14ac:dyDescent="0.55000000000000004">
      <c r="A269" s="18">
        <v>37084</v>
      </c>
      <c r="B269" s="16">
        <v>2.2999999999999998</v>
      </c>
      <c r="C269" s="16">
        <v>3</v>
      </c>
    </row>
    <row r="270" spans="1:3" x14ac:dyDescent="0.55000000000000004">
      <c r="A270" s="18">
        <v>37084</v>
      </c>
      <c r="B270" s="16">
        <v>3</v>
      </c>
      <c r="C270" s="16">
        <v>14</v>
      </c>
    </row>
    <row r="271" spans="1:3" x14ac:dyDescent="0.55000000000000004">
      <c r="A271" s="18">
        <v>37086</v>
      </c>
      <c r="B271" s="16">
        <v>1</v>
      </c>
      <c r="C271" s="16">
        <v>7</v>
      </c>
    </row>
    <row r="272" spans="1:3" x14ac:dyDescent="0.55000000000000004">
      <c r="A272" s="18">
        <v>37086</v>
      </c>
      <c r="B272" s="16">
        <v>1.2</v>
      </c>
      <c r="C272" s="16">
        <v>5</v>
      </c>
    </row>
    <row r="273" spans="1:3" x14ac:dyDescent="0.55000000000000004">
      <c r="A273" s="18">
        <v>37086</v>
      </c>
      <c r="B273" s="16">
        <v>2</v>
      </c>
      <c r="C273" s="16">
        <v>28</v>
      </c>
    </row>
    <row r="274" spans="1:3" x14ac:dyDescent="0.55000000000000004">
      <c r="A274" s="18">
        <v>37087</v>
      </c>
      <c r="B274" s="16">
        <v>3</v>
      </c>
      <c r="C274" s="16">
        <v>12</v>
      </c>
    </row>
    <row r="275" spans="1:3" x14ac:dyDescent="0.55000000000000004">
      <c r="A275" s="18">
        <v>37087</v>
      </c>
      <c r="B275" s="16">
        <v>3.2</v>
      </c>
      <c r="C275" s="16">
        <v>1</v>
      </c>
    </row>
    <row r="276" spans="1:3" x14ac:dyDescent="0.55000000000000004">
      <c r="A276" s="18">
        <v>37089</v>
      </c>
      <c r="B276" s="16">
        <v>1</v>
      </c>
      <c r="C276" s="16">
        <v>10</v>
      </c>
    </row>
    <row r="277" spans="1:3" x14ac:dyDescent="0.55000000000000004">
      <c r="A277" s="18">
        <v>37089</v>
      </c>
      <c r="B277" s="16">
        <v>1.2</v>
      </c>
      <c r="C277" s="16">
        <v>5</v>
      </c>
    </row>
    <row r="278" spans="1:3" x14ac:dyDescent="0.55000000000000004">
      <c r="A278" s="18">
        <v>37089</v>
      </c>
      <c r="B278" s="16">
        <v>2</v>
      </c>
      <c r="C278" s="16">
        <v>26</v>
      </c>
    </row>
    <row r="279" spans="1:3" x14ac:dyDescent="0.55000000000000004">
      <c r="A279" s="18">
        <v>37089</v>
      </c>
      <c r="B279" s="16">
        <v>3</v>
      </c>
      <c r="C279" s="16">
        <v>3</v>
      </c>
    </row>
    <row r="280" spans="1:3" x14ac:dyDescent="0.55000000000000004">
      <c r="A280" s="18">
        <v>37090</v>
      </c>
      <c r="B280" s="16">
        <v>3</v>
      </c>
      <c r="C280" s="16">
        <v>9</v>
      </c>
    </row>
    <row r="281" spans="1:3" x14ac:dyDescent="0.55000000000000004">
      <c r="A281" s="18">
        <v>37090</v>
      </c>
      <c r="B281" s="16">
        <v>3.2</v>
      </c>
      <c r="C281" s="16">
        <v>2</v>
      </c>
    </row>
    <row r="282" spans="1:3" x14ac:dyDescent="0.55000000000000004">
      <c r="A282" s="18">
        <v>37092</v>
      </c>
      <c r="B282" s="16">
        <v>1</v>
      </c>
      <c r="C282" s="16">
        <v>4</v>
      </c>
    </row>
    <row r="283" spans="1:3" x14ac:dyDescent="0.55000000000000004">
      <c r="A283" s="18">
        <v>37092</v>
      </c>
      <c r="B283" s="16">
        <v>1.2</v>
      </c>
      <c r="C283" s="16">
        <v>5</v>
      </c>
    </row>
    <row r="284" spans="1:3" x14ac:dyDescent="0.55000000000000004">
      <c r="A284" s="18">
        <v>37092</v>
      </c>
      <c r="B284" s="16">
        <v>2</v>
      </c>
      <c r="C284" s="16">
        <v>21</v>
      </c>
    </row>
    <row r="285" spans="1:3" x14ac:dyDescent="0.55000000000000004">
      <c r="A285" s="18">
        <v>37093</v>
      </c>
      <c r="B285" s="16">
        <v>2.2999999999999998</v>
      </c>
      <c r="C285" s="16">
        <v>2</v>
      </c>
    </row>
    <row r="286" spans="1:3" x14ac:dyDescent="0.55000000000000004">
      <c r="A286" s="18">
        <v>37093</v>
      </c>
      <c r="B286" s="16">
        <v>3</v>
      </c>
      <c r="C286" s="16">
        <v>7</v>
      </c>
    </row>
    <row r="287" spans="1:3" x14ac:dyDescent="0.55000000000000004">
      <c r="A287" s="18">
        <v>37093</v>
      </c>
      <c r="B287" s="16">
        <v>3.2</v>
      </c>
      <c r="C287" s="16">
        <v>1</v>
      </c>
    </row>
    <row r="288" spans="1:3" x14ac:dyDescent="0.55000000000000004">
      <c r="A288" s="18">
        <v>37095</v>
      </c>
      <c r="B288" s="16">
        <v>1</v>
      </c>
      <c r="C288" s="16">
        <v>4</v>
      </c>
    </row>
    <row r="289" spans="1:3" x14ac:dyDescent="0.55000000000000004">
      <c r="A289" s="18">
        <v>37095</v>
      </c>
      <c r="B289" s="16">
        <v>1.2</v>
      </c>
      <c r="C289" s="16">
        <v>8</v>
      </c>
    </row>
    <row r="290" spans="1:3" x14ac:dyDescent="0.55000000000000004">
      <c r="A290" s="18">
        <v>37095</v>
      </c>
      <c r="B290" s="16">
        <v>2</v>
      </c>
      <c r="C290" s="16">
        <v>22</v>
      </c>
    </row>
    <row r="291" spans="1:3" x14ac:dyDescent="0.55000000000000004">
      <c r="A291" s="18">
        <v>37096</v>
      </c>
      <c r="B291" s="16">
        <v>3</v>
      </c>
      <c r="C291" s="16">
        <v>11</v>
      </c>
    </row>
    <row r="292" spans="1:3" x14ac:dyDescent="0.55000000000000004">
      <c r="A292" s="18">
        <v>37098</v>
      </c>
      <c r="B292" s="16">
        <v>1</v>
      </c>
      <c r="C292" s="16">
        <v>10</v>
      </c>
    </row>
    <row r="293" spans="1:3" x14ac:dyDescent="0.55000000000000004">
      <c r="A293" s="18">
        <v>37098</v>
      </c>
      <c r="B293" s="16">
        <v>1.2</v>
      </c>
      <c r="C293" s="16">
        <v>1</v>
      </c>
    </row>
    <row r="294" spans="1:3" x14ac:dyDescent="0.55000000000000004">
      <c r="A294" s="18">
        <v>37098</v>
      </c>
      <c r="B294" s="16">
        <v>2</v>
      </c>
      <c r="C294" s="16">
        <v>15</v>
      </c>
    </row>
    <row r="295" spans="1:3" x14ac:dyDescent="0.55000000000000004">
      <c r="A295" s="18">
        <v>37099</v>
      </c>
      <c r="B295" s="16">
        <v>3</v>
      </c>
      <c r="C295" s="16">
        <v>10</v>
      </c>
    </row>
    <row r="296" spans="1:3" x14ac:dyDescent="0.55000000000000004">
      <c r="A296" s="18">
        <v>37101</v>
      </c>
      <c r="B296" s="16">
        <v>1</v>
      </c>
      <c r="C296" s="16">
        <v>7</v>
      </c>
    </row>
    <row r="297" spans="1:3" x14ac:dyDescent="0.55000000000000004">
      <c r="A297" s="18">
        <v>37101</v>
      </c>
      <c r="B297" s="16">
        <v>1.2</v>
      </c>
      <c r="C297" s="16">
        <v>1</v>
      </c>
    </row>
    <row r="298" spans="1:3" x14ac:dyDescent="0.55000000000000004">
      <c r="A298" s="18">
        <v>37101</v>
      </c>
      <c r="B298" s="16">
        <v>2</v>
      </c>
      <c r="C298" s="16">
        <v>22</v>
      </c>
    </row>
    <row r="299" spans="1:3" x14ac:dyDescent="0.55000000000000004">
      <c r="A299" s="18">
        <v>37101</v>
      </c>
      <c r="B299" s="16">
        <v>3</v>
      </c>
      <c r="C299" s="16">
        <v>2</v>
      </c>
    </row>
    <row r="300" spans="1:3" x14ac:dyDescent="0.55000000000000004">
      <c r="A300" s="18">
        <v>37102</v>
      </c>
      <c r="B300" s="16">
        <v>3</v>
      </c>
      <c r="C300" s="16">
        <v>4</v>
      </c>
    </row>
    <row r="301" spans="1:3" x14ac:dyDescent="0.55000000000000004">
      <c r="A301" s="18">
        <v>37104</v>
      </c>
      <c r="B301" s="16">
        <v>1</v>
      </c>
      <c r="C301" s="16">
        <v>1</v>
      </c>
    </row>
    <row r="302" spans="1:3" x14ac:dyDescent="0.55000000000000004">
      <c r="A302" s="18">
        <v>37104</v>
      </c>
      <c r="B302" s="16">
        <v>1.2</v>
      </c>
      <c r="C302" s="16">
        <v>4</v>
      </c>
    </row>
    <row r="303" spans="1:3" x14ac:dyDescent="0.55000000000000004">
      <c r="A303" s="18">
        <v>37104</v>
      </c>
      <c r="B303" s="16">
        <v>2</v>
      </c>
      <c r="C303" s="16">
        <v>12</v>
      </c>
    </row>
    <row r="304" spans="1:3" x14ac:dyDescent="0.55000000000000004">
      <c r="A304" s="18">
        <v>37105</v>
      </c>
      <c r="B304" s="16">
        <v>2</v>
      </c>
      <c r="C304" s="16">
        <v>1</v>
      </c>
    </row>
    <row r="305" spans="1:3" x14ac:dyDescent="0.55000000000000004">
      <c r="A305" s="18">
        <v>37105</v>
      </c>
      <c r="B305" s="16">
        <v>3</v>
      </c>
      <c r="C305" s="16">
        <v>3</v>
      </c>
    </row>
    <row r="306" spans="1:3" x14ac:dyDescent="0.55000000000000004">
      <c r="A306" s="18">
        <v>37107</v>
      </c>
      <c r="B306" s="16">
        <v>1</v>
      </c>
      <c r="C306" s="16">
        <v>4</v>
      </c>
    </row>
    <row r="307" spans="1:3" x14ac:dyDescent="0.55000000000000004">
      <c r="A307" s="18">
        <v>37107</v>
      </c>
      <c r="B307" s="16">
        <v>1.2</v>
      </c>
      <c r="C307" s="16">
        <v>2</v>
      </c>
    </row>
    <row r="308" spans="1:3" x14ac:dyDescent="0.55000000000000004">
      <c r="A308" s="18">
        <v>37107</v>
      </c>
      <c r="B308" s="16">
        <v>2</v>
      </c>
      <c r="C308" s="16">
        <v>8</v>
      </c>
    </row>
    <row r="309" spans="1:3" x14ac:dyDescent="0.55000000000000004">
      <c r="A309" s="18">
        <v>37108</v>
      </c>
      <c r="B309" s="16">
        <v>3</v>
      </c>
      <c r="C309" s="16">
        <v>4</v>
      </c>
    </row>
    <row r="310" spans="1:3" x14ac:dyDescent="0.55000000000000004">
      <c r="A310" s="18">
        <v>37110</v>
      </c>
      <c r="B310" s="16">
        <v>1</v>
      </c>
      <c r="C310" s="16">
        <v>10</v>
      </c>
    </row>
    <row r="311" spans="1:3" x14ac:dyDescent="0.55000000000000004">
      <c r="A311" s="18">
        <v>37110</v>
      </c>
      <c r="B311" s="16">
        <v>1.2</v>
      </c>
      <c r="C311" s="16">
        <v>1</v>
      </c>
    </row>
    <row r="312" spans="1:3" x14ac:dyDescent="0.55000000000000004">
      <c r="A312" s="18">
        <v>37110</v>
      </c>
      <c r="B312" s="16">
        <v>2</v>
      </c>
      <c r="C312" s="16">
        <v>1</v>
      </c>
    </row>
    <row r="313" spans="1:3" x14ac:dyDescent="0.55000000000000004">
      <c r="A313" s="18">
        <v>37110</v>
      </c>
      <c r="B313" s="16">
        <v>3</v>
      </c>
      <c r="C313" s="16">
        <v>2</v>
      </c>
    </row>
    <row r="314" spans="1:3" x14ac:dyDescent="0.55000000000000004">
      <c r="A314" s="18">
        <v>37111</v>
      </c>
      <c r="B314" s="16">
        <v>3</v>
      </c>
      <c r="C314" s="16">
        <v>1</v>
      </c>
    </row>
    <row r="315" spans="1:3" x14ac:dyDescent="0.55000000000000004">
      <c r="A315" s="18">
        <v>37113</v>
      </c>
      <c r="B315" s="16">
        <v>1</v>
      </c>
      <c r="C315" s="16">
        <v>1</v>
      </c>
    </row>
    <row r="316" spans="1:3" x14ac:dyDescent="0.55000000000000004">
      <c r="A316" s="18">
        <v>37113</v>
      </c>
      <c r="B316" s="16">
        <v>2</v>
      </c>
      <c r="C316" s="16">
        <v>5</v>
      </c>
    </row>
    <row r="317" spans="1:3" x14ac:dyDescent="0.55000000000000004">
      <c r="A317" s="18">
        <v>37113</v>
      </c>
      <c r="B317" s="16">
        <v>3</v>
      </c>
      <c r="C317" s="16">
        <v>1</v>
      </c>
    </row>
    <row r="318" spans="1:3" x14ac:dyDescent="0.55000000000000004">
      <c r="A318" s="18">
        <v>37116</v>
      </c>
      <c r="B318" s="16">
        <v>1</v>
      </c>
      <c r="C318" s="16">
        <v>3</v>
      </c>
    </row>
    <row r="319" spans="1:3" x14ac:dyDescent="0.55000000000000004">
      <c r="A319" s="18">
        <v>37116</v>
      </c>
      <c r="B319" s="16">
        <v>2</v>
      </c>
      <c r="C319" s="16">
        <v>3</v>
      </c>
    </row>
    <row r="320" spans="1:3" x14ac:dyDescent="0.55000000000000004">
      <c r="A320" s="18">
        <v>37119</v>
      </c>
      <c r="B320" s="16">
        <v>1</v>
      </c>
      <c r="C320" s="16">
        <v>6</v>
      </c>
    </row>
    <row r="321" spans="1:3" x14ac:dyDescent="0.55000000000000004">
      <c r="A321" s="18">
        <v>37119</v>
      </c>
      <c r="B321" s="16">
        <v>1.2</v>
      </c>
      <c r="C321" s="16">
        <v>1</v>
      </c>
    </row>
    <row r="322" spans="1:3" x14ac:dyDescent="0.55000000000000004">
      <c r="A322" s="18">
        <v>37119</v>
      </c>
      <c r="B322" s="16">
        <v>2</v>
      </c>
      <c r="C322" s="16">
        <v>3</v>
      </c>
    </row>
    <row r="323" spans="1:3" x14ac:dyDescent="0.55000000000000004">
      <c r="A323" s="18">
        <v>37122</v>
      </c>
      <c r="B323" s="16">
        <v>2</v>
      </c>
      <c r="C323" s="16">
        <v>2</v>
      </c>
    </row>
    <row r="324" spans="1:3" x14ac:dyDescent="0.55000000000000004">
      <c r="A324" s="18">
        <v>37123</v>
      </c>
      <c r="B324" s="16">
        <v>3.2</v>
      </c>
      <c r="C324" s="16">
        <v>1</v>
      </c>
    </row>
    <row r="325" spans="1:3" x14ac:dyDescent="0.55000000000000004">
      <c r="A325" s="18">
        <v>37125</v>
      </c>
      <c r="B325" s="16">
        <v>1</v>
      </c>
      <c r="C325" s="16">
        <v>1</v>
      </c>
    </row>
    <row r="326" spans="1:3" x14ac:dyDescent="0.55000000000000004">
      <c r="A326" s="18">
        <v>37125</v>
      </c>
      <c r="B326" s="16">
        <v>2</v>
      </c>
      <c r="C326" s="16">
        <v>2</v>
      </c>
    </row>
    <row r="327" spans="1:3" x14ac:dyDescent="0.55000000000000004">
      <c r="A327" s="18">
        <v>37128</v>
      </c>
      <c r="B327" s="16">
        <v>1</v>
      </c>
      <c r="C327" s="16">
        <v>1</v>
      </c>
    </row>
    <row r="328" spans="1:3" x14ac:dyDescent="0.55000000000000004">
      <c r="A328" s="18">
        <v>37128</v>
      </c>
      <c r="B328" s="16">
        <v>2</v>
      </c>
      <c r="C328" s="16">
        <v>1</v>
      </c>
    </row>
    <row r="329" spans="1:3" x14ac:dyDescent="0.55000000000000004">
      <c r="A329" s="18">
        <v>37377</v>
      </c>
      <c r="B329" s="16">
        <v>1</v>
      </c>
      <c r="C329" s="16">
        <v>1</v>
      </c>
    </row>
    <row r="330" spans="1:3" x14ac:dyDescent="0.55000000000000004">
      <c r="A330" s="18">
        <v>37377</v>
      </c>
      <c r="B330" s="16">
        <v>2</v>
      </c>
      <c r="C330" s="16">
        <v>2</v>
      </c>
    </row>
    <row r="331" spans="1:3" x14ac:dyDescent="0.55000000000000004">
      <c r="A331" s="18">
        <v>37378</v>
      </c>
      <c r="B331" s="16">
        <v>3</v>
      </c>
      <c r="C331" s="16">
        <v>1</v>
      </c>
    </row>
    <row r="332" spans="1:3" x14ac:dyDescent="0.55000000000000004">
      <c r="A332" s="18">
        <v>37380</v>
      </c>
      <c r="B332" s="16">
        <v>1</v>
      </c>
      <c r="C332" s="16">
        <v>1</v>
      </c>
    </row>
    <row r="333" spans="1:3" x14ac:dyDescent="0.55000000000000004">
      <c r="A333" s="18">
        <v>37380</v>
      </c>
      <c r="B333" s="16">
        <v>2</v>
      </c>
      <c r="C333" s="16">
        <v>5</v>
      </c>
    </row>
    <row r="334" spans="1:3" x14ac:dyDescent="0.55000000000000004">
      <c r="A334" s="18">
        <v>37381</v>
      </c>
      <c r="B334" s="16">
        <v>3</v>
      </c>
      <c r="C334" s="16">
        <v>3</v>
      </c>
    </row>
    <row r="335" spans="1:3" x14ac:dyDescent="0.55000000000000004">
      <c r="A335" s="18">
        <v>37383</v>
      </c>
      <c r="B335" s="16">
        <v>2</v>
      </c>
      <c r="C335" s="16">
        <v>2</v>
      </c>
    </row>
    <row r="336" spans="1:3" x14ac:dyDescent="0.55000000000000004">
      <c r="A336" s="18">
        <v>37384</v>
      </c>
      <c r="B336" s="16">
        <v>3</v>
      </c>
      <c r="C336" s="16">
        <v>1</v>
      </c>
    </row>
    <row r="337" spans="1:3" x14ac:dyDescent="0.55000000000000004">
      <c r="A337" s="18">
        <v>37386</v>
      </c>
      <c r="B337" s="16">
        <v>1</v>
      </c>
      <c r="C337" s="16">
        <v>2</v>
      </c>
    </row>
    <row r="338" spans="1:3" x14ac:dyDescent="0.55000000000000004">
      <c r="A338" s="18">
        <v>37386</v>
      </c>
      <c r="B338" s="16">
        <v>2</v>
      </c>
      <c r="C338" s="16">
        <v>4</v>
      </c>
    </row>
    <row r="339" spans="1:3" x14ac:dyDescent="0.55000000000000004">
      <c r="A339" s="18">
        <v>37386</v>
      </c>
      <c r="B339" s="16">
        <v>3</v>
      </c>
      <c r="C339" s="16">
        <v>1</v>
      </c>
    </row>
    <row r="340" spans="1:3" x14ac:dyDescent="0.55000000000000004">
      <c r="A340" s="18">
        <v>37389</v>
      </c>
      <c r="B340" s="16">
        <v>1</v>
      </c>
      <c r="C340" s="16">
        <v>9</v>
      </c>
    </row>
    <row r="341" spans="1:3" x14ac:dyDescent="0.55000000000000004">
      <c r="A341" s="18">
        <v>37389</v>
      </c>
      <c r="B341" s="16">
        <v>2</v>
      </c>
      <c r="C341" s="16">
        <v>8</v>
      </c>
    </row>
    <row r="342" spans="1:3" x14ac:dyDescent="0.55000000000000004">
      <c r="A342" s="18">
        <v>37392</v>
      </c>
      <c r="B342" s="16">
        <v>1</v>
      </c>
      <c r="C342" s="16">
        <v>4</v>
      </c>
    </row>
    <row r="343" spans="1:3" x14ac:dyDescent="0.55000000000000004">
      <c r="A343" s="18">
        <v>37392</v>
      </c>
      <c r="B343" s="16">
        <v>1.2</v>
      </c>
      <c r="C343" s="16">
        <v>2</v>
      </c>
    </row>
    <row r="344" spans="1:3" x14ac:dyDescent="0.55000000000000004">
      <c r="A344" s="18">
        <v>37392</v>
      </c>
      <c r="B344" s="16">
        <v>2</v>
      </c>
      <c r="C344" s="16">
        <v>4</v>
      </c>
    </row>
    <row r="345" spans="1:3" x14ac:dyDescent="0.55000000000000004">
      <c r="A345" s="18">
        <v>37392</v>
      </c>
      <c r="B345" s="16">
        <v>3</v>
      </c>
      <c r="C345" s="16">
        <v>3</v>
      </c>
    </row>
    <row r="346" spans="1:3" x14ac:dyDescent="0.55000000000000004">
      <c r="A346" s="18">
        <v>37395</v>
      </c>
      <c r="B346" s="16">
        <v>1</v>
      </c>
      <c r="C346" s="16">
        <v>2</v>
      </c>
    </row>
    <row r="347" spans="1:3" x14ac:dyDescent="0.55000000000000004">
      <c r="A347" s="18">
        <v>37395</v>
      </c>
      <c r="B347" s="16">
        <v>1.2</v>
      </c>
      <c r="C347" s="16">
        <v>2</v>
      </c>
    </row>
    <row r="348" spans="1:3" x14ac:dyDescent="0.55000000000000004">
      <c r="A348" s="18">
        <v>37395</v>
      </c>
      <c r="B348" s="16">
        <v>2</v>
      </c>
      <c r="C348" s="16">
        <v>4</v>
      </c>
    </row>
    <row r="349" spans="1:3" x14ac:dyDescent="0.55000000000000004">
      <c r="A349" s="18">
        <v>37396</v>
      </c>
      <c r="B349" s="16">
        <v>3</v>
      </c>
      <c r="C349" s="16">
        <v>2</v>
      </c>
    </row>
    <row r="350" spans="1:3" x14ac:dyDescent="0.55000000000000004">
      <c r="A350" s="18">
        <v>37398</v>
      </c>
      <c r="B350" s="16">
        <v>1</v>
      </c>
      <c r="C350" s="16">
        <v>7</v>
      </c>
    </row>
    <row r="351" spans="1:3" x14ac:dyDescent="0.55000000000000004">
      <c r="A351" s="18">
        <v>37398</v>
      </c>
      <c r="B351" s="16">
        <v>1.2</v>
      </c>
      <c r="C351" s="16">
        <v>1</v>
      </c>
    </row>
    <row r="352" spans="1:3" x14ac:dyDescent="0.55000000000000004">
      <c r="A352" s="18">
        <v>37398</v>
      </c>
      <c r="B352" s="16">
        <v>2</v>
      </c>
      <c r="C352" s="16">
        <v>6</v>
      </c>
    </row>
    <row r="353" spans="1:3" x14ac:dyDescent="0.55000000000000004">
      <c r="A353" s="18">
        <v>37398</v>
      </c>
      <c r="B353" s="16">
        <v>2.2999999999999998</v>
      </c>
      <c r="C353" s="16">
        <v>1</v>
      </c>
    </row>
    <row r="354" spans="1:3" x14ac:dyDescent="0.55000000000000004">
      <c r="A354" s="18">
        <v>37399</v>
      </c>
      <c r="B354" s="16">
        <v>3</v>
      </c>
      <c r="C354" s="16">
        <v>1</v>
      </c>
    </row>
    <row r="355" spans="1:3" x14ac:dyDescent="0.55000000000000004">
      <c r="A355" s="18">
        <v>37401</v>
      </c>
      <c r="B355" s="16">
        <v>1</v>
      </c>
      <c r="C355" s="16">
        <v>4</v>
      </c>
    </row>
    <row r="356" spans="1:3" x14ac:dyDescent="0.55000000000000004">
      <c r="A356" s="18">
        <v>37401</v>
      </c>
      <c r="B356" s="16">
        <v>1.2</v>
      </c>
      <c r="C356" s="16">
        <v>2</v>
      </c>
    </row>
    <row r="357" spans="1:3" x14ac:dyDescent="0.55000000000000004">
      <c r="A357" s="18">
        <v>37401</v>
      </c>
      <c r="B357" s="16">
        <v>2</v>
      </c>
      <c r="C357" s="16">
        <v>9</v>
      </c>
    </row>
    <row r="358" spans="1:3" x14ac:dyDescent="0.55000000000000004">
      <c r="A358" s="18">
        <v>37404</v>
      </c>
      <c r="B358" s="16">
        <v>1</v>
      </c>
      <c r="C358" s="16">
        <v>7</v>
      </c>
    </row>
    <row r="359" spans="1:3" x14ac:dyDescent="0.55000000000000004">
      <c r="A359" s="18">
        <v>37404</v>
      </c>
      <c r="B359" s="16">
        <v>1.2</v>
      </c>
      <c r="C359" s="16">
        <v>3</v>
      </c>
    </row>
    <row r="360" spans="1:3" x14ac:dyDescent="0.55000000000000004">
      <c r="A360" s="18">
        <v>37404</v>
      </c>
      <c r="B360" s="16">
        <v>2</v>
      </c>
      <c r="C360" s="16">
        <v>12</v>
      </c>
    </row>
    <row r="361" spans="1:3" x14ac:dyDescent="0.55000000000000004">
      <c r="A361" s="18">
        <v>37404</v>
      </c>
      <c r="B361" s="16">
        <v>3</v>
      </c>
      <c r="C361" s="16">
        <v>2</v>
      </c>
    </row>
    <row r="362" spans="1:3" x14ac:dyDescent="0.55000000000000004">
      <c r="A362" s="18">
        <v>37405</v>
      </c>
      <c r="B362" s="16">
        <v>3</v>
      </c>
      <c r="C362" s="16">
        <v>3</v>
      </c>
    </row>
    <row r="363" spans="1:3" x14ac:dyDescent="0.55000000000000004">
      <c r="A363" s="18">
        <v>37405</v>
      </c>
      <c r="B363" s="16">
        <v>3.2</v>
      </c>
      <c r="C363" s="16">
        <v>1</v>
      </c>
    </row>
    <row r="364" spans="1:3" x14ac:dyDescent="0.55000000000000004">
      <c r="A364" s="18">
        <v>37407</v>
      </c>
      <c r="B364" s="16">
        <v>1</v>
      </c>
      <c r="C364" s="16">
        <v>4</v>
      </c>
    </row>
    <row r="365" spans="1:3" x14ac:dyDescent="0.55000000000000004">
      <c r="A365" s="18">
        <v>37407</v>
      </c>
      <c r="B365" s="16">
        <v>1.2</v>
      </c>
      <c r="C365" s="16">
        <v>3</v>
      </c>
    </row>
    <row r="366" spans="1:3" x14ac:dyDescent="0.55000000000000004">
      <c r="A366" s="18">
        <v>37407</v>
      </c>
      <c r="B366" s="16">
        <v>2</v>
      </c>
      <c r="C366" s="16">
        <v>13</v>
      </c>
    </row>
    <row r="367" spans="1:3" x14ac:dyDescent="0.55000000000000004">
      <c r="A367" s="18">
        <v>37410</v>
      </c>
      <c r="B367" s="16">
        <v>1</v>
      </c>
      <c r="C367" s="16">
        <v>7</v>
      </c>
    </row>
    <row r="368" spans="1:3" x14ac:dyDescent="0.55000000000000004">
      <c r="A368" s="18">
        <v>37410</v>
      </c>
      <c r="B368" s="16">
        <v>1.2</v>
      </c>
      <c r="C368" s="16">
        <v>2</v>
      </c>
    </row>
    <row r="369" spans="1:3" x14ac:dyDescent="0.55000000000000004">
      <c r="A369" s="18">
        <v>37410</v>
      </c>
      <c r="B369" s="16">
        <v>2</v>
      </c>
      <c r="C369" s="16">
        <v>13</v>
      </c>
    </row>
    <row r="370" spans="1:3" x14ac:dyDescent="0.55000000000000004">
      <c r="A370" s="18">
        <v>37410</v>
      </c>
      <c r="B370" s="16">
        <v>2.2999999999999998</v>
      </c>
      <c r="C370" s="16">
        <v>2</v>
      </c>
    </row>
    <row r="371" spans="1:3" x14ac:dyDescent="0.55000000000000004">
      <c r="A371" s="18">
        <v>37411</v>
      </c>
      <c r="B371" s="16">
        <v>3</v>
      </c>
      <c r="C371" s="16">
        <v>5</v>
      </c>
    </row>
    <row r="372" spans="1:3" x14ac:dyDescent="0.55000000000000004">
      <c r="A372" s="18">
        <v>37413</v>
      </c>
      <c r="B372" s="16">
        <v>1</v>
      </c>
      <c r="C372" s="16">
        <v>6</v>
      </c>
    </row>
    <row r="373" spans="1:3" x14ac:dyDescent="0.55000000000000004">
      <c r="A373" s="18">
        <v>37413</v>
      </c>
      <c r="B373" s="16">
        <v>1.2</v>
      </c>
      <c r="C373" s="16">
        <v>4</v>
      </c>
    </row>
    <row r="374" spans="1:3" x14ac:dyDescent="0.55000000000000004">
      <c r="A374" s="18">
        <v>37413</v>
      </c>
      <c r="B374" s="16">
        <v>2</v>
      </c>
      <c r="C374" s="16">
        <v>12</v>
      </c>
    </row>
    <row r="375" spans="1:3" x14ac:dyDescent="0.55000000000000004">
      <c r="A375" s="18">
        <v>37413</v>
      </c>
      <c r="B375" s="16">
        <v>2.2999999999999998</v>
      </c>
      <c r="C375" s="16">
        <v>1</v>
      </c>
    </row>
    <row r="376" spans="1:3" x14ac:dyDescent="0.55000000000000004">
      <c r="A376" s="18">
        <v>37414</v>
      </c>
      <c r="B376" s="16">
        <v>3</v>
      </c>
      <c r="C376" s="16">
        <v>3</v>
      </c>
    </row>
    <row r="377" spans="1:3" x14ac:dyDescent="0.55000000000000004">
      <c r="A377" s="18">
        <v>37416</v>
      </c>
      <c r="B377" s="16">
        <v>1</v>
      </c>
      <c r="C377" s="16">
        <v>7</v>
      </c>
    </row>
    <row r="378" spans="1:3" x14ac:dyDescent="0.55000000000000004">
      <c r="A378" s="18">
        <v>37416</v>
      </c>
      <c r="B378" s="16">
        <v>1.2</v>
      </c>
      <c r="C378" s="16">
        <v>3</v>
      </c>
    </row>
    <row r="379" spans="1:3" x14ac:dyDescent="0.55000000000000004">
      <c r="A379" s="18">
        <v>37416</v>
      </c>
      <c r="B379" s="16">
        <v>2</v>
      </c>
      <c r="C379" s="16">
        <v>9</v>
      </c>
    </row>
    <row r="380" spans="1:3" x14ac:dyDescent="0.55000000000000004">
      <c r="A380" s="18">
        <v>37416</v>
      </c>
      <c r="B380" s="16">
        <v>2.2999999999999998</v>
      </c>
      <c r="C380" s="16">
        <v>2</v>
      </c>
    </row>
    <row r="381" spans="1:3" x14ac:dyDescent="0.55000000000000004">
      <c r="A381" s="18">
        <v>37416</v>
      </c>
      <c r="B381" s="16">
        <v>3</v>
      </c>
      <c r="C381" s="16">
        <v>1</v>
      </c>
    </row>
    <row r="382" spans="1:3" x14ac:dyDescent="0.55000000000000004">
      <c r="A382" s="18">
        <v>37417</v>
      </c>
      <c r="B382" s="16">
        <v>3</v>
      </c>
      <c r="C382" s="16">
        <v>1</v>
      </c>
    </row>
    <row r="383" spans="1:3" x14ac:dyDescent="0.55000000000000004">
      <c r="A383" s="18">
        <v>37417</v>
      </c>
      <c r="B383" s="16">
        <v>3.2</v>
      </c>
      <c r="C383" s="16">
        <v>1</v>
      </c>
    </row>
    <row r="384" spans="1:3" x14ac:dyDescent="0.55000000000000004">
      <c r="A384" s="18">
        <v>37419</v>
      </c>
      <c r="B384" s="16">
        <v>1</v>
      </c>
      <c r="C384" s="16">
        <v>7</v>
      </c>
    </row>
    <row r="385" spans="1:3" x14ac:dyDescent="0.55000000000000004">
      <c r="A385" s="18">
        <v>37419</v>
      </c>
      <c r="B385" s="16">
        <v>1.2</v>
      </c>
      <c r="C385" s="16">
        <v>1</v>
      </c>
    </row>
    <row r="386" spans="1:3" x14ac:dyDescent="0.55000000000000004">
      <c r="A386" s="18">
        <v>37419</v>
      </c>
      <c r="B386" s="16">
        <v>2</v>
      </c>
      <c r="C386" s="16">
        <v>12</v>
      </c>
    </row>
    <row r="387" spans="1:3" x14ac:dyDescent="0.55000000000000004">
      <c r="A387" s="18">
        <v>37419</v>
      </c>
      <c r="B387" s="16">
        <v>2.2999999999999998</v>
      </c>
      <c r="C387" s="16">
        <v>1</v>
      </c>
    </row>
    <row r="388" spans="1:3" x14ac:dyDescent="0.55000000000000004">
      <c r="A388" s="18">
        <v>37419</v>
      </c>
      <c r="B388" s="16">
        <v>3</v>
      </c>
      <c r="C388" s="16">
        <v>2</v>
      </c>
    </row>
    <row r="389" spans="1:3" x14ac:dyDescent="0.55000000000000004">
      <c r="A389" s="18">
        <v>37420</v>
      </c>
      <c r="B389" s="16">
        <v>3</v>
      </c>
      <c r="C389" s="16">
        <v>3</v>
      </c>
    </row>
    <row r="390" spans="1:3" x14ac:dyDescent="0.55000000000000004">
      <c r="A390" s="18">
        <v>37422</v>
      </c>
      <c r="B390" s="16">
        <v>1</v>
      </c>
      <c r="C390" s="16">
        <v>5</v>
      </c>
    </row>
    <row r="391" spans="1:3" x14ac:dyDescent="0.55000000000000004">
      <c r="A391" s="18">
        <v>37422</v>
      </c>
      <c r="B391" s="16">
        <v>1.2</v>
      </c>
      <c r="C391" s="16">
        <v>3</v>
      </c>
    </row>
    <row r="392" spans="1:3" x14ac:dyDescent="0.55000000000000004">
      <c r="A392" s="18">
        <v>37422</v>
      </c>
      <c r="B392" s="16">
        <v>2</v>
      </c>
      <c r="C392" s="16">
        <v>16</v>
      </c>
    </row>
    <row r="393" spans="1:3" x14ac:dyDescent="0.55000000000000004">
      <c r="A393" s="18">
        <v>37423</v>
      </c>
      <c r="B393" s="16">
        <v>3</v>
      </c>
      <c r="C393" s="16">
        <v>8</v>
      </c>
    </row>
    <row r="394" spans="1:3" x14ac:dyDescent="0.55000000000000004">
      <c r="A394" s="18">
        <v>37425</v>
      </c>
      <c r="B394" s="16">
        <v>1</v>
      </c>
      <c r="C394" s="16">
        <v>9</v>
      </c>
    </row>
    <row r="395" spans="1:3" x14ac:dyDescent="0.55000000000000004">
      <c r="A395" s="18">
        <v>37425</v>
      </c>
      <c r="B395" s="16">
        <v>1.2</v>
      </c>
      <c r="C395" s="16">
        <v>1</v>
      </c>
    </row>
    <row r="396" spans="1:3" x14ac:dyDescent="0.55000000000000004">
      <c r="A396" s="18">
        <v>37425</v>
      </c>
      <c r="B396" s="16">
        <v>2</v>
      </c>
      <c r="C396" s="16">
        <v>18</v>
      </c>
    </row>
    <row r="397" spans="1:3" x14ac:dyDescent="0.55000000000000004">
      <c r="A397" s="18">
        <v>37425</v>
      </c>
      <c r="B397" s="16">
        <v>3</v>
      </c>
      <c r="C397" s="16">
        <v>1</v>
      </c>
    </row>
    <row r="398" spans="1:3" x14ac:dyDescent="0.55000000000000004">
      <c r="A398" s="18">
        <v>37426</v>
      </c>
      <c r="B398" s="16">
        <v>3</v>
      </c>
      <c r="C398" s="16">
        <v>5</v>
      </c>
    </row>
    <row r="399" spans="1:3" x14ac:dyDescent="0.55000000000000004">
      <c r="A399" s="18">
        <v>37428</v>
      </c>
      <c r="B399" s="16">
        <v>1</v>
      </c>
      <c r="C399" s="16">
        <v>14</v>
      </c>
    </row>
    <row r="400" spans="1:3" x14ac:dyDescent="0.55000000000000004">
      <c r="A400" s="18">
        <v>37428</v>
      </c>
      <c r="B400" s="16">
        <v>1.2</v>
      </c>
      <c r="C400" s="16">
        <v>2</v>
      </c>
    </row>
    <row r="401" spans="1:3" x14ac:dyDescent="0.55000000000000004">
      <c r="A401" s="18">
        <v>37428</v>
      </c>
      <c r="B401" s="16">
        <v>2</v>
      </c>
      <c r="C401" s="16">
        <v>22</v>
      </c>
    </row>
    <row r="402" spans="1:3" x14ac:dyDescent="0.55000000000000004">
      <c r="A402" s="18">
        <v>37428</v>
      </c>
      <c r="B402" s="16">
        <v>3</v>
      </c>
      <c r="C402" s="16">
        <v>4</v>
      </c>
    </row>
    <row r="403" spans="1:3" x14ac:dyDescent="0.55000000000000004">
      <c r="A403" s="18">
        <v>37429</v>
      </c>
      <c r="B403" s="16">
        <v>3</v>
      </c>
      <c r="C403" s="16">
        <v>12</v>
      </c>
    </row>
    <row r="404" spans="1:3" x14ac:dyDescent="0.55000000000000004">
      <c r="A404" s="18">
        <v>37431</v>
      </c>
      <c r="B404" s="16">
        <v>3</v>
      </c>
      <c r="C404" s="16">
        <v>10</v>
      </c>
    </row>
    <row r="405" spans="1:3" x14ac:dyDescent="0.55000000000000004">
      <c r="A405" s="18">
        <v>37432</v>
      </c>
      <c r="B405" s="16">
        <v>1</v>
      </c>
      <c r="C405" s="16">
        <v>18</v>
      </c>
    </row>
    <row r="406" spans="1:3" x14ac:dyDescent="0.55000000000000004">
      <c r="A406" s="18">
        <v>37432</v>
      </c>
      <c r="B406" s="16">
        <v>1.2</v>
      </c>
      <c r="C406" s="16">
        <v>4</v>
      </c>
    </row>
    <row r="407" spans="1:3" x14ac:dyDescent="0.55000000000000004">
      <c r="A407" s="18">
        <v>37432</v>
      </c>
      <c r="B407" s="16">
        <v>2</v>
      </c>
      <c r="C407" s="16">
        <v>14</v>
      </c>
    </row>
    <row r="408" spans="1:3" x14ac:dyDescent="0.55000000000000004">
      <c r="A408" s="18">
        <v>37432</v>
      </c>
      <c r="B408" s="16">
        <v>2.2999999999999998</v>
      </c>
      <c r="C408" s="16">
        <v>3</v>
      </c>
    </row>
    <row r="409" spans="1:3" x14ac:dyDescent="0.55000000000000004">
      <c r="A409" s="18">
        <v>37432</v>
      </c>
      <c r="B409" s="16">
        <v>3</v>
      </c>
      <c r="C409" s="16">
        <v>1</v>
      </c>
    </row>
    <row r="410" spans="1:3" x14ac:dyDescent="0.55000000000000004">
      <c r="A410" s="18">
        <v>37434</v>
      </c>
      <c r="B410" s="16">
        <v>1</v>
      </c>
      <c r="C410" s="16">
        <v>10</v>
      </c>
    </row>
    <row r="411" spans="1:3" x14ac:dyDescent="0.55000000000000004">
      <c r="A411" s="18">
        <v>37434</v>
      </c>
      <c r="B411" s="16">
        <v>1.2</v>
      </c>
      <c r="C411" s="16">
        <v>2</v>
      </c>
    </row>
    <row r="412" spans="1:3" x14ac:dyDescent="0.55000000000000004">
      <c r="A412" s="18">
        <v>37434</v>
      </c>
      <c r="B412" s="16">
        <v>2</v>
      </c>
      <c r="C412" s="16">
        <v>18</v>
      </c>
    </row>
    <row r="413" spans="1:3" x14ac:dyDescent="0.55000000000000004">
      <c r="A413" s="18">
        <v>37434</v>
      </c>
      <c r="B413" s="16">
        <v>3</v>
      </c>
      <c r="C413" s="16">
        <v>3</v>
      </c>
    </row>
    <row r="414" spans="1:3" x14ac:dyDescent="0.55000000000000004">
      <c r="A414" s="18">
        <v>37435</v>
      </c>
      <c r="B414" s="16">
        <v>3</v>
      </c>
      <c r="C414" s="16">
        <v>11</v>
      </c>
    </row>
    <row r="415" spans="1:3" x14ac:dyDescent="0.55000000000000004">
      <c r="A415" s="18">
        <v>37435</v>
      </c>
      <c r="B415" s="16">
        <v>3.2</v>
      </c>
      <c r="C415" s="16">
        <v>1</v>
      </c>
    </row>
    <row r="416" spans="1:3" x14ac:dyDescent="0.55000000000000004">
      <c r="A416" s="18">
        <v>37437</v>
      </c>
      <c r="B416" s="16">
        <v>1</v>
      </c>
      <c r="C416" s="16">
        <v>4</v>
      </c>
    </row>
    <row r="417" spans="1:3" x14ac:dyDescent="0.55000000000000004">
      <c r="A417" s="18">
        <v>37437</v>
      </c>
      <c r="B417" s="16">
        <v>1.2</v>
      </c>
      <c r="C417" s="16">
        <v>3</v>
      </c>
    </row>
    <row r="418" spans="1:3" x14ac:dyDescent="0.55000000000000004">
      <c r="A418" s="18">
        <v>37437</v>
      </c>
      <c r="B418" s="16">
        <v>2</v>
      </c>
      <c r="C418" s="16">
        <v>16</v>
      </c>
    </row>
    <row r="419" spans="1:3" x14ac:dyDescent="0.55000000000000004">
      <c r="A419" s="18">
        <v>37437</v>
      </c>
      <c r="B419" s="16">
        <v>2.2999999999999998</v>
      </c>
      <c r="C419" s="16">
        <v>1</v>
      </c>
    </row>
    <row r="420" spans="1:3" x14ac:dyDescent="0.55000000000000004">
      <c r="A420" s="18">
        <v>37437</v>
      </c>
      <c r="B420" s="16">
        <v>3</v>
      </c>
      <c r="C420" s="16">
        <v>5</v>
      </c>
    </row>
    <row r="421" spans="1:3" x14ac:dyDescent="0.55000000000000004">
      <c r="A421" s="18">
        <v>37438</v>
      </c>
      <c r="B421" s="16">
        <v>3</v>
      </c>
      <c r="C421" s="16">
        <v>14</v>
      </c>
    </row>
    <row r="422" spans="1:3" x14ac:dyDescent="0.55000000000000004">
      <c r="A422" s="18">
        <v>37440</v>
      </c>
      <c r="B422" s="16">
        <v>1</v>
      </c>
      <c r="C422" s="16">
        <v>12</v>
      </c>
    </row>
    <row r="423" spans="1:3" x14ac:dyDescent="0.55000000000000004">
      <c r="A423" s="18">
        <v>37440</v>
      </c>
      <c r="B423" s="16">
        <v>1.2</v>
      </c>
      <c r="C423" s="16">
        <v>3</v>
      </c>
    </row>
    <row r="424" spans="1:3" x14ac:dyDescent="0.55000000000000004">
      <c r="A424" s="18">
        <v>37440</v>
      </c>
      <c r="B424" s="16">
        <v>2</v>
      </c>
      <c r="C424" s="16">
        <v>36</v>
      </c>
    </row>
    <row r="425" spans="1:3" x14ac:dyDescent="0.55000000000000004">
      <c r="A425" s="18">
        <v>37440</v>
      </c>
      <c r="B425" s="16">
        <v>2.2999999999999998</v>
      </c>
      <c r="C425" s="16">
        <v>1</v>
      </c>
    </row>
    <row r="426" spans="1:3" x14ac:dyDescent="0.55000000000000004">
      <c r="A426" s="18">
        <v>37440</v>
      </c>
      <c r="B426" s="16">
        <v>3</v>
      </c>
      <c r="C426" s="16">
        <v>3</v>
      </c>
    </row>
    <row r="427" spans="1:3" x14ac:dyDescent="0.55000000000000004">
      <c r="A427" s="18">
        <v>37441</v>
      </c>
      <c r="B427" s="16">
        <v>3</v>
      </c>
      <c r="C427" s="16">
        <v>14</v>
      </c>
    </row>
    <row r="428" spans="1:3" x14ac:dyDescent="0.55000000000000004">
      <c r="A428" s="18">
        <v>37443</v>
      </c>
      <c r="B428" s="16">
        <v>1</v>
      </c>
      <c r="C428" s="16">
        <v>8</v>
      </c>
    </row>
    <row r="429" spans="1:3" x14ac:dyDescent="0.55000000000000004">
      <c r="A429" s="18">
        <v>37443</v>
      </c>
      <c r="B429" s="16">
        <v>1.2</v>
      </c>
      <c r="C429" s="16">
        <v>3</v>
      </c>
    </row>
    <row r="430" spans="1:3" x14ac:dyDescent="0.55000000000000004">
      <c r="A430" s="18">
        <v>37443</v>
      </c>
      <c r="B430" s="16">
        <v>2</v>
      </c>
      <c r="C430" s="16">
        <v>15</v>
      </c>
    </row>
    <row r="431" spans="1:3" x14ac:dyDescent="0.55000000000000004">
      <c r="A431" s="18">
        <v>37443</v>
      </c>
      <c r="B431" s="16">
        <v>2.2999999999999998</v>
      </c>
      <c r="C431" s="16">
        <v>2</v>
      </c>
    </row>
    <row r="432" spans="1:3" x14ac:dyDescent="0.55000000000000004">
      <c r="A432" s="18">
        <v>37443</v>
      </c>
      <c r="B432" s="16">
        <v>3</v>
      </c>
      <c r="C432" s="16">
        <v>4</v>
      </c>
    </row>
    <row r="433" spans="1:3" x14ac:dyDescent="0.55000000000000004">
      <c r="A433" s="18">
        <v>37444</v>
      </c>
      <c r="B433" s="16">
        <v>3</v>
      </c>
      <c r="C433" s="16">
        <v>9</v>
      </c>
    </row>
    <row r="434" spans="1:3" x14ac:dyDescent="0.55000000000000004">
      <c r="A434" s="18">
        <v>37444</v>
      </c>
      <c r="B434" s="16">
        <v>3.2</v>
      </c>
      <c r="C434" s="16">
        <v>2</v>
      </c>
    </row>
    <row r="435" spans="1:3" x14ac:dyDescent="0.55000000000000004">
      <c r="A435" s="18">
        <v>37446</v>
      </c>
      <c r="B435" s="16">
        <v>1</v>
      </c>
      <c r="C435" s="16">
        <v>9</v>
      </c>
    </row>
    <row r="436" spans="1:3" x14ac:dyDescent="0.55000000000000004">
      <c r="A436" s="18">
        <v>37446</v>
      </c>
      <c r="B436" s="16">
        <v>1.2</v>
      </c>
      <c r="C436" s="16">
        <v>4</v>
      </c>
    </row>
    <row r="437" spans="1:3" x14ac:dyDescent="0.55000000000000004">
      <c r="A437" s="18">
        <v>37446</v>
      </c>
      <c r="B437" s="16">
        <v>2</v>
      </c>
      <c r="C437" s="16">
        <v>26</v>
      </c>
    </row>
    <row r="438" spans="1:3" x14ac:dyDescent="0.55000000000000004">
      <c r="A438" s="18">
        <v>37446</v>
      </c>
      <c r="B438" s="16">
        <v>2.2999999999999998</v>
      </c>
      <c r="C438" s="16">
        <v>3</v>
      </c>
    </row>
    <row r="439" spans="1:3" x14ac:dyDescent="0.55000000000000004">
      <c r="A439" s="18">
        <v>37446</v>
      </c>
      <c r="B439" s="16">
        <v>3</v>
      </c>
      <c r="C439" s="16">
        <v>2</v>
      </c>
    </row>
    <row r="440" spans="1:3" x14ac:dyDescent="0.55000000000000004">
      <c r="A440" s="18">
        <v>37447</v>
      </c>
      <c r="B440" s="16">
        <v>3</v>
      </c>
      <c r="C440" s="16">
        <v>17</v>
      </c>
    </row>
    <row r="441" spans="1:3" x14ac:dyDescent="0.55000000000000004">
      <c r="A441" s="18">
        <v>37449</v>
      </c>
      <c r="B441" s="16">
        <v>1</v>
      </c>
      <c r="C441" s="16">
        <v>11</v>
      </c>
    </row>
    <row r="442" spans="1:3" x14ac:dyDescent="0.55000000000000004">
      <c r="A442" s="18">
        <v>37449</v>
      </c>
      <c r="B442" s="16">
        <v>1.2</v>
      </c>
      <c r="C442" s="16">
        <v>2</v>
      </c>
    </row>
    <row r="443" spans="1:3" x14ac:dyDescent="0.55000000000000004">
      <c r="A443" s="18">
        <v>37449</v>
      </c>
      <c r="B443" s="16">
        <v>2</v>
      </c>
      <c r="C443" s="16">
        <v>24</v>
      </c>
    </row>
    <row r="444" spans="1:3" x14ac:dyDescent="0.55000000000000004">
      <c r="A444" s="18">
        <v>37449</v>
      </c>
      <c r="B444" s="16">
        <v>2.2999999999999998</v>
      </c>
      <c r="C444" s="16">
        <v>1</v>
      </c>
    </row>
    <row r="445" spans="1:3" x14ac:dyDescent="0.55000000000000004">
      <c r="A445" s="18">
        <v>37449</v>
      </c>
      <c r="B445" s="16">
        <v>3</v>
      </c>
      <c r="C445" s="16">
        <v>3</v>
      </c>
    </row>
    <row r="446" spans="1:3" x14ac:dyDescent="0.55000000000000004">
      <c r="A446" s="18">
        <v>37450</v>
      </c>
      <c r="B446" s="16">
        <v>3</v>
      </c>
      <c r="C446" s="16">
        <v>15</v>
      </c>
    </row>
    <row r="447" spans="1:3" x14ac:dyDescent="0.55000000000000004">
      <c r="A447" s="18">
        <v>37450</v>
      </c>
      <c r="B447" s="16">
        <v>3.2</v>
      </c>
      <c r="C447" s="16">
        <v>1</v>
      </c>
    </row>
    <row r="448" spans="1:3" x14ac:dyDescent="0.55000000000000004">
      <c r="A448" s="18">
        <v>37452</v>
      </c>
      <c r="B448" s="16">
        <v>1</v>
      </c>
      <c r="C448" s="16">
        <v>5</v>
      </c>
    </row>
    <row r="449" spans="1:3" x14ac:dyDescent="0.55000000000000004">
      <c r="A449" s="18">
        <v>37452</v>
      </c>
      <c r="B449" s="16">
        <v>1.2</v>
      </c>
      <c r="C449" s="16">
        <v>4</v>
      </c>
    </row>
    <row r="450" spans="1:3" x14ac:dyDescent="0.55000000000000004">
      <c r="A450" s="18">
        <v>37452</v>
      </c>
      <c r="B450" s="16">
        <v>2</v>
      </c>
      <c r="C450" s="16">
        <v>39</v>
      </c>
    </row>
    <row r="451" spans="1:3" x14ac:dyDescent="0.55000000000000004">
      <c r="A451" s="18">
        <v>37452</v>
      </c>
      <c r="B451" s="16">
        <v>2.2999999999999998</v>
      </c>
      <c r="C451" s="16">
        <v>6</v>
      </c>
    </row>
    <row r="452" spans="1:3" x14ac:dyDescent="0.55000000000000004">
      <c r="A452" s="18">
        <v>37452</v>
      </c>
      <c r="B452" s="16">
        <v>3</v>
      </c>
      <c r="C452" s="16">
        <v>1</v>
      </c>
    </row>
    <row r="453" spans="1:3" x14ac:dyDescent="0.55000000000000004">
      <c r="A453" s="18">
        <v>37453</v>
      </c>
      <c r="B453" s="16">
        <v>3</v>
      </c>
      <c r="C453" s="16">
        <v>10</v>
      </c>
    </row>
    <row r="454" spans="1:3" x14ac:dyDescent="0.55000000000000004">
      <c r="A454" s="18">
        <v>37455</v>
      </c>
      <c r="B454" s="16">
        <v>1</v>
      </c>
      <c r="C454" s="16">
        <v>10</v>
      </c>
    </row>
    <row r="455" spans="1:3" x14ac:dyDescent="0.55000000000000004">
      <c r="A455" s="18">
        <v>37455</v>
      </c>
      <c r="B455" s="16">
        <v>1.2</v>
      </c>
      <c r="C455" s="16">
        <v>4</v>
      </c>
    </row>
    <row r="456" spans="1:3" x14ac:dyDescent="0.55000000000000004">
      <c r="A456" s="18">
        <v>37455</v>
      </c>
      <c r="B456" s="16">
        <v>2</v>
      </c>
      <c r="C456" s="16">
        <v>24</v>
      </c>
    </row>
    <row r="457" spans="1:3" x14ac:dyDescent="0.55000000000000004">
      <c r="A457" s="18">
        <v>37455</v>
      </c>
      <c r="B457" s="16">
        <v>2.2999999999999998</v>
      </c>
      <c r="C457" s="16">
        <v>3</v>
      </c>
    </row>
    <row r="458" spans="1:3" x14ac:dyDescent="0.55000000000000004">
      <c r="A458" s="18">
        <v>37455</v>
      </c>
      <c r="B458" s="16">
        <v>3</v>
      </c>
      <c r="C458" s="16">
        <v>1</v>
      </c>
    </row>
    <row r="459" spans="1:3" x14ac:dyDescent="0.55000000000000004">
      <c r="A459" s="18">
        <v>37456</v>
      </c>
      <c r="B459" s="16">
        <v>3</v>
      </c>
      <c r="C459" s="16">
        <v>8</v>
      </c>
    </row>
    <row r="460" spans="1:3" x14ac:dyDescent="0.55000000000000004">
      <c r="A460" s="18">
        <v>37458</v>
      </c>
      <c r="B460" s="16">
        <v>1</v>
      </c>
      <c r="C460" s="16">
        <v>7</v>
      </c>
    </row>
    <row r="461" spans="1:3" x14ac:dyDescent="0.55000000000000004">
      <c r="A461" s="18">
        <v>37458</v>
      </c>
      <c r="B461" s="16">
        <v>1.2</v>
      </c>
      <c r="C461" s="16">
        <v>5</v>
      </c>
    </row>
    <row r="462" spans="1:3" x14ac:dyDescent="0.55000000000000004">
      <c r="A462" s="18">
        <v>37458</v>
      </c>
      <c r="B462" s="16">
        <v>2</v>
      </c>
      <c r="C462" s="16">
        <v>18</v>
      </c>
    </row>
    <row r="463" spans="1:3" x14ac:dyDescent="0.55000000000000004">
      <c r="A463" s="18">
        <v>37458</v>
      </c>
      <c r="B463" s="16">
        <v>3</v>
      </c>
      <c r="C463" s="16">
        <v>2</v>
      </c>
    </row>
    <row r="464" spans="1:3" x14ac:dyDescent="0.55000000000000004">
      <c r="A464" s="18">
        <v>37459</v>
      </c>
      <c r="B464" s="16">
        <v>3</v>
      </c>
      <c r="C464" s="16">
        <v>2</v>
      </c>
    </row>
    <row r="465" spans="1:3" x14ac:dyDescent="0.55000000000000004">
      <c r="A465" s="18">
        <v>37459</v>
      </c>
      <c r="B465" s="16">
        <v>3.2</v>
      </c>
      <c r="C465" s="16">
        <v>2</v>
      </c>
    </row>
    <row r="466" spans="1:3" x14ac:dyDescent="0.55000000000000004">
      <c r="A466" s="18">
        <v>37461</v>
      </c>
      <c r="B466" s="16">
        <v>1</v>
      </c>
      <c r="C466" s="16">
        <v>7</v>
      </c>
    </row>
    <row r="467" spans="1:3" x14ac:dyDescent="0.55000000000000004">
      <c r="A467" s="18">
        <v>37461</v>
      </c>
      <c r="B467" s="16">
        <v>1.2</v>
      </c>
      <c r="C467" s="16">
        <v>2</v>
      </c>
    </row>
    <row r="468" spans="1:3" x14ac:dyDescent="0.55000000000000004">
      <c r="A468" s="18">
        <v>37461</v>
      </c>
      <c r="B468" s="16">
        <v>2</v>
      </c>
      <c r="C468" s="16">
        <v>12</v>
      </c>
    </row>
    <row r="469" spans="1:3" x14ac:dyDescent="0.55000000000000004">
      <c r="A469" s="18">
        <v>37461</v>
      </c>
      <c r="B469" s="16">
        <v>2.2999999999999998</v>
      </c>
      <c r="C469" s="16">
        <v>2</v>
      </c>
    </row>
    <row r="470" spans="1:3" x14ac:dyDescent="0.55000000000000004">
      <c r="A470" s="18">
        <v>37461</v>
      </c>
      <c r="B470" s="16">
        <v>3</v>
      </c>
      <c r="C470" s="16">
        <v>4</v>
      </c>
    </row>
    <row r="471" spans="1:3" x14ac:dyDescent="0.55000000000000004">
      <c r="A471" s="18">
        <v>37462</v>
      </c>
      <c r="B471" s="16">
        <v>3</v>
      </c>
      <c r="C471" s="16">
        <v>7</v>
      </c>
    </row>
    <row r="472" spans="1:3" x14ac:dyDescent="0.55000000000000004">
      <c r="A472" s="18">
        <v>37464</v>
      </c>
      <c r="B472" s="16">
        <v>1</v>
      </c>
      <c r="C472" s="16">
        <v>6</v>
      </c>
    </row>
    <row r="473" spans="1:3" x14ac:dyDescent="0.55000000000000004">
      <c r="A473" s="18">
        <v>37464</v>
      </c>
      <c r="B473" s="16">
        <v>1.2</v>
      </c>
      <c r="C473" s="16">
        <v>1</v>
      </c>
    </row>
    <row r="474" spans="1:3" x14ac:dyDescent="0.55000000000000004">
      <c r="A474" s="18">
        <v>37464</v>
      </c>
      <c r="B474" s="16">
        <v>2</v>
      </c>
      <c r="C474" s="16">
        <v>9</v>
      </c>
    </row>
    <row r="475" spans="1:3" x14ac:dyDescent="0.55000000000000004">
      <c r="A475" s="18">
        <v>37464</v>
      </c>
      <c r="B475" s="16">
        <v>3</v>
      </c>
      <c r="C475" s="16">
        <v>2</v>
      </c>
    </row>
    <row r="476" spans="1:3" x14ac:dyDescent="0.55000000000000004">
      <c r="A476" s="18">
        <v>37465</v>
      </c>
      <c r="B476" s="16">
        <v>3</v>
      </c>
      <c r="C476" s="16">
        <v>1</v>
      </c>
    </row>
    <row r="477" spans="1:3" x14ac:dyDescent="0.55000000000000004">
      <c r="A477" s="18">
        <v>37465</v>
      </c>
      <c r="B477" s="16">
        <v>3.2</v>
      </c>
      <c r="C477" s="16">
        <v>1</v>
      </c>
    </row>
    <row r="478" spans="1:3" x14ac:dyDescent="0.55000000000000004">
      <c r="A478" s="18">
        <v>37467</v>
      </c>
      <c r="B478" s="16">
        <v>1</v>
      </c>
      <c r="C478" s="16">
        <v>3</v>
      </c>
    </row>
    <row r="479" spans="1:3" x14ac:dyDescent="0.55000000000000004">
      <c r="A479" s="18">
        <v>37467</v>
      </c>
      <c r="B479" s="16">
        <v>2</v>
      </c>
      <c r="C479" s="16">
        <v>9</v>
      </c>
    </row>
    <row r="480" spans="1:3" x14ac:dyDescent="0.55000000000000004">
      <c r="A480" s="18">
        <v>37468</v>
      </c>
      <c r="B480" s="16">
        <v>3</v>
      </c>
      <c r="C480" s="16">
        <v>5</v>
      </c>
    </row>
    <row r="481" spans="1:3" x14ac:dyDescent="0.55000000000000004">
      <c r="A481" s="18">
        <v>37470</v>
      </c>
      <c r="B481" s="16">
        <v>2</v>
      </c>
      <c r="C481" s="16">
        <v>12</v>
      </c>
    </row>
    <row r="482" spans="1:3" x14ac:dyDescent="0.55000000000000004">
      <c r="A482" s="18">
        <v>37470</v>
      </c>
      <c r="B482" s="16">
        <v>3</v>
      </c>
      <c r="C482" s="16">
        <v>1</v>
      </c>
    </row>
    <row r="483" spans="1:3" x14ac:dyDescent="0.55000000000000004">
      <c r="A483" s="18">
        <v>37471</v>
      </c>
      <c r="B483" s="16">
        <v>3</v>
      </c>
      <c r="C483" s="16">
        <v>1</v>
      </c>
    </row>
    <row r="484" spans="1:3" x14ac:dyDescent="0.55000000000000004">
      <c r="A484" s="18">
        <v>37473</v>
      </c>
      <c r="B484" s="16">
        <v>1</v>
      </c>
      <c r="C484" s="16">
        <v>1</v>
      </c>
    </row>
    <row r="485" spans="1:3" x14ac:dyDescent="0.55000000000000004">
      <c r="A485" s="18">
        <v>37473</v>
      </c>
      <c r="B485" s="16">
        <v>1.2</v>
      </c>
      <c r="C485" s="16">
        <v>1</v>
      </c>
    </row>
    <row r="486" spans="1:3" x14ac:dyDescent="0.55000000000000004">
      <c r="A486" s="18">
        <v>37473</v>
      </c>
      <c r="B486" s="16">
        <v>2</v>
      </c>
      <c r="C486" s="16">
        <v>3</v>
      </c>
    </row>
    <row r="487" spans="1:3" x14ac:dyDescent="0.55000000000000004">
      <c r="A487" s="18">
        <v>37476</v>
      </c>
      <c r="B487" s="16">
        <v>2</v>
      </c>
      <c r="C487" s="16">
        <v>4</v>
      </c>
    </row>
    <row r="488" spans="1:3" x14ac:dyDescent="0.55000000000000004">
      <c r="A488" s="18">
        <v>37479</v>
      </c>
      <c r="B488" s="16">
        <v>1.2</v>
      </c>
      <c r="C488" s="16">
        <v>1</v>
      </c>
    </row>
    <row r="489" spans="1:3" x14ac:dyDescent="0.55000000000000004">
      <c r="A489" s="18">
        <v>37479</v>
      </c>
      <c r="B489" s="16">
        <v>2</v>
      </c>
      <c r="C489" s="16">
        <v>2</v>
      </c>
    </row>
    <row r="490" spans="1:3" x14ac:dyDescent="0.55000000000000004">
      <c r="A490" s="18">
        <v>37485</v>
      </c>
      <c r="B490" s="16">
        <v>1.2</v>
      </c>
      <c r="C490" s="16">
        <v>1</v>
      </c>
    </row>
    <row r="491" spans="1:3" x14ac:dyDescent="0.55000000000000004">
      <c r="A491" s="18">
        <v>37485</v>
      </c>
      <c r="B491" s="16">
        <v>2</v>
      </c>
      <c r="C491" s="16">
        <v>1</v>
      </c>
    </row>
    <row r="492" spans="1:3" x14ac:dyDescent="0.55000000000000004">
      <c r="A492" s="18">
        <v>37495</v>
      </c>
      <c r="B492" s="16">
        <v>3</v>
      </c>
      <c r="C492" s="16">
        <v>1</v>
      </c>
    </row>
    <row r="493" spans="1:3" x14ac:dyDescent="0.55000000000000004">
      <c r="A493" s="18">
        <v>37748</v>
      </c>
      <c r="B493" s="16">
        <v>3</v>
      </c>
      <c r="C493" s="16">
        <v>1</v>
      </c>
    </row>
    <row r="494" spans="1:3" x14ac:dyDescent="0.55000000000000004">
      <c r="A494" s="18">
        <v>37750</v>
      </c>
      <c r="B494" s="16">
        <v>1.2</v>
      </c>
      <c r="C494" s="16">
        <v>1</v>
      </c>
    </row>
    <row r="495" spans="1:3" x14ac:dyDescent="0.55000000000000004">
      <c r="A495" s="18">
        <v>37750</v>
      </c>
      <c r="B495" s="16">
        <v>2</v>
      </c>
      <c r="C495" s="16">
        <v>2</v>
      </c>
    </row>
    <row r="496" spans="1:3" x14ac:dyDescent="0.55000000000000004">
      <c r="A496" s="18">
        <v>37753</v>
      </c>
      <c r="B496" s="16">
        <v>1</v>
      </c>
      <c r="C496" s="16">
        <v>5</v>
      </c>
    </row>
    <row r="497" spans="1:3" x14ac:dyDescent="0.55000000000000004">
      <c r="A497" s="18">
        <v>37753</v>
      </c>
      <c r="B497" s="16">
        <v>1.2</v>
      </c>
      <c r="C497" s="16">
        <v>1</v>
      </c>
    </row>
    <row r="498" spans="1:3" x14ac:dyDescent="0.55000000000000004">
      <c r="A498" s="18">
        <v>37753</v>
      </c>
      <c r="B498" s="16">
        <v>2</v>
      </c>
      <c r="C498" s="16">
        <v>2</v>
      </c>
    </row>
    <row r="499" spans="1:3" x14ac:dyDescent="0.55000000000000004">
      <c r="A499" s="18">
        <v>37753</v>
      </c>
      <c r="B499" s="16">
        <v>3</v>
      </c>
      <c r="C499" s="16">
        <v>2</v>
      </c>
    </row>
    <row r="500" spans="1:3" x14ac:dyDescent="0.55000000000000004">
      <c r="A500" s="18">
        <v>37756</v>
      </c>
      <c r="B500" s="16">
        <v>2</v>
      </c>
      <c r="C500" s="16">
        <v>6</v>
      </c>
    </row>
    <row r="501" spans="1:3" x14ac:dyDescent="0.55000000000000004">
      <c r="A501" s="18">
        <v>37757</v>
      </c>
      <c r="B501" s="16">
        <v>3</v>
      </c>
      <c r="C501" s="16">
        <v>2</v>
      </c>
    </row>
    <row r="502" spans="1:3" x14ac:dyDescent="0.55000000000000004">
      <c r="A502" s="18">
        <v>37759</v>
      </c>
      <c r="B502" s="16">
        <v>1</v>
      </c>
      <c r="C502" s="16">
        <v>1</v>
      </c>
    </row>
    <row r="503" spans="1:3" x14ac:dyDescent="0.55000000000000004">
      <c r="A503" s="18">
        <v>37759</v>
      </c>
      <c r="B503" s="16">
        <v>1.2</v>
      </c>
      <c r="C503" s="16">
        <v>2</v>
      </c>
    </row>
    <row r="504" spans="1:3" x14ac:dyDescent="0.55000000000000004">
      <c r="A504" s="18">
        <v>37759</v>
      </c>
      <c r="B504" s="16">
        <v>2</v>
      </c>
      <c r="C504" s="16">
        <v>8</v>
      </c>
    </row>
    <row r="505" spans="1:3" x14ac:dyDescent="0.55000000000000004">
      <c r="A505" s="18">
        <v>37759</v>
      </c>
      <c r="B505" s="16">
        <v>3</v>
      </c>
      <c r="C505" s="16">
        <v>2</v>
      </c>
    </row>
    <row r="506" spans="1:3" x14ac:dyDescent="0.55000000000000004">
      <c r="A506" s="18">
        <v>37762</v>
      </c>
      <c r="B506" s="16">
        <v>1</v>
      </c>
      <c r="C506" s="16">
        <v>1</v>
      </c>
    </row>
    <row r="507" spans="1:3" x14ac:dyDescent="0.55000000000000004">
      <c r="A507" s="18">
        <v>37762</v>
      </c>
      <c r="B507" s="16">
        <v>2</v>
      </c>
      <c r="C507" s="16">
        <v>9</v>
      </c>
    </row>
    <row r="508" spans="1:3" x14ac:dyDescent="0.55000000000000004">
      <c r="A508" s="18">
        <v>37762</v>
      </c>
      <c r="B508" s="16">
        <v>3</v>
      </c>
      <c r="C508" s="16">
        <v>1</v>
      </c>
    </row>
    <row r="509" spans="1:3" x14ac:dyDescent="0.55000000000000004">
      <c r="A509" s="18">
        <v>37763</v>
      </c>
      <c r="B509" s="16">
        <v>3</v>
      </c>
      <c r="C509" s="16">
        <v>1</v>
      </c>
    </row>
    <row r="510" spans="1:3" x14ac:dyDescent="0.55000000000000004">
      <c r="A510" s="18">
        <v>37765</v>
      </c>
      <c r="B510" s="16">
        <v>1</v>
      </c>
      <c r="C510" s="16">
        <v>3</v>
      </c>
    </row>
    <row r="511" spans="1:3" x14ac:dyDescent="0.55000000000000004">
      <c r="A511" s="18">
        <v>37765</v>
      </c>
      <c r="B511" s="16">
        <v>1.2</v>
      </c>
      <c r="C511" s="16">
        <v>3</v>
      </c>
    </row>
    <row r="512" spans="1:3" x14ac:dyDescent="0.55000000000000004">
      <c r="A512" s="18">
        <v>37765</v>
      </c>
      <c r="B512" s="16">
        <v>2</v>
      </c>
      <c r="C512" s="16">
        <v>4</v>
      </c>
    </row>
    <row r="513" spans="1:3" x14ac:dyDescent="0.55000000000000004">
      <c r="A513" s="18">
        <v>37766</v>
      </c>
      <c r="B513" s="16">
        <v>3</v>
      </c>
      <c r="C513" s="16">
        <v>2</v>
      </c>
    </row>
    <row r="514" spans="1:3" x14ac:dyDescent="0.55000000000000004">
      <c r="A514" s="18">
        <v>37768</v>
      </c>
      <c r="B514" s="16">
        <v>1</v>
      </c>
      <c r="C514" s="16">
        <v>1</v>
      </c>
    </row>
    <row r="515" spans="1:3" x14ac:dyDescent="0.55000000000000004">
      <c r="A515" s="18">
        <v>37768</v>
      </c>
      <c r="B515" s="16">
        <v>2</v>
      </c>
      <c r="C515" s="16">
        <v>9</v>
      </c>
    </row>
    <row r="516" spans="1:3" x14ac:dyDescent="0.55000000000000004">
      <c r="A516" s="18">
        <v>37769</v>
      </c>
      <c r="B516" s="16">
        <v>3</v>
      </c>
      <c r="C516" s="16">
        <v>3</v>
      </c>
    </row>
    <row r="517" spans="1:3" x14ac:dyDescent="0.55000000000000004">
      <c r="A517" s="18">
        <v>37771</v>
      </c>
      <c r="B517" s="16">
        <v>1</v>
      </c>
      <c r="C517" s="16">
        <v>3</v>
      </c>
    </row>
    <row r="518" spans="1:3" x14ac:dyDescent="0.55000000000000004">
      <c r="A518" s="18">
        <v>37771</v>
      </c>
      <c r="B518" s="16">
        <v>2</v>
      </c>
      <c r="C518" s="16">
        <v>11</v>
      </c>
    </row>
    <row r="519" spans="1:3" x14ac:dyDescent="0.55000000000000004">
      <c r="A519" s="18">
        <v>37771</v>
      </c>
      <c r="B519" s="16">
        <v>2.2999999999999998</v>
      </c>
      <c r="C519" s="16">
        <v>1</v>
      </c>
    </row>
    <row r="520" spans="1:3" x14ac:dyDescent="0.55000000000000004">
      <c r="A520" s="18">
        <v>37771</v>
      </c>
      <c r="B520" s="16">
        <v>3</v>
      </c>
      <c r="C520" s="16">
        <v>1</v>
      </c>
    </row>
    <row r="521" spans="1:3" x14ac:dyDescent="0.55000000000000004">
      <c r="A521" s="18">
        <v>37774</v>
      </c>
      <c r="B521" s="16">
        <v>1</v>
      </c>
      <c r="C521" s="16">
        <v>9</v>
      </c>
    </row>
    <row r="522" spans="1:3" x14ac:dyDescent="0.55000000000000004">
      <c r="A522" s="18">
        <v>37774</v>
      </c>
      <c r="B522" s="16">
        <v>2</v>
      </c>
      <c r="C522" s="16">
        <v>13</v>
      </c>
    </row>
    <row r="523" spans="1:3" x14ac:dyDescent="0.55000000000000004">
      <c r="A523" s="18">
        <v>37774</v>
      </c>
      <c r="B523" s="16">
        <v>2.2999999999999998</v>
      </c>
      <c r="C523" s="16">
        <v>1</v>
      </c>
    </row>
    <row r="524" spans="1:3" x14ac:dyDescent="0.55000000000000004">
      <c r="A524" s="18">
        <v>37775</v>
      </c>
      <c r="B524" s="16">
        <v>3</v>
      </c>
      <c r="C524" s="16">
        <v>1</v>
      </c>
    </row>
    <row r="525" spans="1:3" x14ac:dyDescent="0.55000000000000004">
      <c r="A525" s="18">
        <v>37777</v>
      </c>
      <c r="B525" s="16">
        <v>1</v>
      </c>
      <c r="C525" s="16">
        <v>4</v>
      </c>
    </row>
    <row r="526" spans="1:3" x14ac:dyDescent="0.55000000000000004">
      <c r="A526" s="18">
        <v>37777</v>
      </c>
      <c r="B526" s="16">
        <v>1.2</v>
      </c>
      <c r="C526" s="16">
        <v>1</v>
      </c>
    </row>
    <row r="527" spans="1:3" x14ac:dyDescent="0.55000000000000004">
      <c r="A527" s="18">
        <v>37777</v>
      </c>
      <c r="B527" s="16">
        <v>2</v>
      </c>
      <c r="C527" s="16">
        <v>16</v>
      </c>
    </row>
    <row r="528" spans="1:3" x14ac:dyDescent="0.55000000000000004">
      <c r="A528" s="18">
        <v>37777</v>
      </c>
      <c r="B528" s="16">
        <v>3</v>
      </c>
      <c r="C528" s="16">
        <v>1</v>
      </c>
    </row>
    <row r="529" spans="1:3" x14ac:dyDescent="0.55000000000000004">
      <c r="A529" s="18">
        <v>37778</v>
      </c>
      <c r="B529" s="16">
        <v>3</v>
      </c>
      <c r="C529" s="16">
        <v>3</v>
      </c>
    </row>
    <row r="530" spans="1:3" x14ac:dyDescent="0.55000000000000004">
      <c r="A530" s="18">
        <v>37780</v>
      </c>
      <c r="B530" s="16">
        <v>1</v>
      </c>
      <c r="C530" s="16">
        <v>10</v>
      </c>
    </row>
    <row r="531" spans="1:3" x14ac:dyDescent="0.55000000000000004">
      <c r="A531" s="18">
        <v>37780</v>
      </c>
      <c r="B531" s="16">
        <v>1.2</v>
      </c>
      <c r="C531" s="16">
        <v>1</v>
      </c>
    </row>
    <row r="532" spans="1:3" x14ac:dyDescent="0.55000000000000004">
      <c r="A532" s="18">
        <v>37780</v>
      </c>
      <c r="B532" s="16">
        <v>2</v>
      </c>
      <c r="C532" s="16">
        <v>12</v>
      </c>
    </row>
    <row r="533" spans="1:3" x14ac:dyDescent="0.55000000000000004">
      <c r="A533" s="18">
        <v>37780</v>
      </c>
      <c r="B533" s="16">
        <v>3</v>
      </c>
      <c r="C533" s="16">
        <v>1</v>
      </c>
    </row>
    <row r="534" spans="1:3" x14ac:dyDescent="0.55000000000000004">
      <c r="A534" s="18">
        <v>37781</v>
      </c>
      <c r="B534" s="16">
        <v>3</v>
      </c>
      <c r="C534" s="16">
        <v>3</v>
      </c>
    </row>
    <row r="535" spans="1:3" x14ac:dyDescent="0.55000000000000004">
      <c r="A535" s="18">
        <v>37783</v>
      </c>
      <c r="B535" s="16">
        <v>1</v>
      </c>
      <c r="C535" s="16">
        <v>6</v>
      </c>
    </row>
    <row r="536" spans="1:3" x14ac:dyDescent="0.55000000000000004">
      <c r="A536" s="18">
        <v>37783</v>
      </c>
      <c r="B536" s="16">
        <v>1.2</v>
      </c>
      <c r="C536" s="16">
        <v>2</v>
      </c>
    </row>
    <row r="537" spans="1:3" x14ac:dyDescent="0.55000000000000004">
      <c r="A537" s="18">
        <v>37783</v>
      </c>
      <c r="B537" s="16">
        <v>2</v>
      </c>
      <c r="C537" s="16">
        <v>16</v>
      </c>
    </row>
    <row r="538" spans="1:3" x14ac:dyDescent="0.55000000000000004">
      <c r="A538" s="18">
        <v>37783</v>
      </c>
      <c r="B538" s="16">
        <v>2.2999999999999998</v>
      </c>
      <c r="C538" s="16">
        <v>1</v>
      </c>
    </row>
    <row r="539" spans="1:3" x14ac:dyDescent="0.55000000000000004">
      <c r="A539" s="18">
        <v>37783</v>
      </c>
      <c r="B539" s="16">
        <v>3</v>
      </c>
      <c r="C539" s="16">
        <v>4</v>
      </c>
    </row>
    <row r="540" spans="1:3" x14ac:dyDescent="0.55000000000000004">
      <c r="A540" s="18">
        <v>37784</v>
      </c>
      <c r="B540" s="16">
        <v>3</v>
      </c>
      <c r="C540" s="16">
        <v>7</v>
      </c>
    </row>
    <row r="541" spans="1:3" x14ac:dyDescent="0.55000000000000004">
      <c r="A541" s="18">
        <v>37784</v>
      </c>
      <c r="B541" s="16">
        <v>3.2</v>
      </c>
      <c r="C541" s="16">
        <v>3</v>
      </c>
    </row>
    <row r="542" spans="1:3" x14ac:dyDescent="0.55000000000000004">
      <c r="A542" s="18">
        <v>37786</v>
      </c>
      <c r="B542" s="16">
        <v>1</v>
      </c>
      <c r="C542" s="16">
        <v>11</v>
      </c>
    </row>
    <row r="543" spans="1:3" x14ac:dyDescent="0.55000000000000004">
      <c r="A543" s="18">
        <v>37786</v>
      </c>
      <c r="B543" s="16">
        <v>1.2</v>
      </c>
      <c r="C543" s="16">
        <v>3</v>
      </c>
    </row>
    <row r="544" spans="1:3" x14ac:dyDescent="0.55000000000000004">
      <c r="A544" s="18">
        <v>37786</v>
      </c>
      <c r="B544" s="16">
        <v>2</v>
      </c>
      <c r="C544" s="16">
        <v>25</v>
      </c>
    </row>
    <row r="545" spans="1:3" x14ac:dyDescent="0.55000000000000004">
      <c r="A545" s="18">
        <v>37786</v>
      </c>
      <c r="B545" s="16">
        <v>2.2999999999999998</v>
      </c>
      <c r="C545" s="16">
        <v>1</v>
      </c>
    </row>
    <row r="546" spans="1:3" x14ac:dyDescent="0.55000000000000004">
      <c r="A546" s="18">
        <v>37786</v>
      </c>
      <c r="B546" s="16">
        <v>3</v>
      </c>
      <c r="C546" s="16">
        <v>3</v>
      </c>
    </row>
    <row r="547" spans="1:3" x14ac:dyDescent="0.55000000000000004">
      <c r="A547" s="18">
        <v>37787</v>
      </c>
      <c r="B547" s="16">
        <v>3</v>
      </c>
      <c r="C547" s="16">
        <v>2</v>
      </c>
    </row>
    <row r="548" spans="1:3" x14ac:dyDescent="0.55000000000000004">
      <c r="A548" s="18">
        <v>37789</v>
      </c>
      <c r="B548" s="16">
        <v>1</v>
      </c>
      <c r="C548" s="16">
        <v>13</v>
      </c>
    </row>
    <row r="549" spans="1:3" x14ac:dyDescent="0.55000000000000004">
      <c r="A549" s="18">
        <v>37789</v>
      </c>
      <c r="B549" s="16">
        <v>1.2</v>
      </c>
      <c r="C549" s="16">
        <v>7</v>
      </c>
    </row>
    <row r="550" spans="1:3" x14ac:dyDescent="0.55000000000000004">
      <c r="A550" s="18">
        <v>37789</v>
      </c>
      <c r="B550" s="16">
        <v>2</v>
      </c>
      <c r="C550" s="16">
        <v>20</v>
      </c>
    </row>
    <row r="551" spans="1:3" x14ac:dyDescent="0.55000000000000004">
      <c r="A551" s="18">
        <v>37789</v>
      </c>
      <c r="B551" s="16">
        <v>3</v>
      </c>
      <c r="C551" s="16">
        <v>4</v>
      </c>
    </row>
    <row r="552" spans="1:3" x14ac:dyDescent="0.55000000000000004">
      <c r="A552" s="18">
        <v>37790</v>
      </c>
      <c r="B552" s="16">
        <v>3</v>
      </c>
      <c r="C552" s="16">
        <v>5</v>
      </c>
    </row>
    <row r="553" spans="1:3" x14ac:dyDescent="0.55000000000000004">
      <c r="A553" s="18">
        <v>37790</v>
      </c>
      <c r="B553" s="16">
        <v>3.2</v>
      </c>
      <c r="C553" s="16">
        <v>1</v>
      </c>
    </row>
    <row r="554" spans="1:3" x14ac:dyDescent="0.55000000000000004">
      <c r="A554" s="18">
        <v>37792</v>
      </c>
      <c r="B554" s="16">
        <v>1</v>
      </c>
      <c r="C554" s="16">
        <v>16</v>
      </c>
    </row>
    <row r="555" spans="1:3" x14ac:dyDescent="0.55000000000000004">
      <c r="A555" s="18">
        <v>37792</v>
      </c>
      <c r="B555" s="16">
        <v>1.2</v>
      </c>
      <c r="C555" s="16">
        <v>2</v>
      </c>
    </row>
    <row r="556" spans="1:3" x14ac:dyDescent="0.55000000000000004">
      <c r="A556" s="18">
        <v>37792</v>
      </c>
      <c r="B556" s="16">
        <v>2</v>
      </c>
      <c r="C556" s="16">
        <v>19</v>
      </c>
    </row>
    <row r="557" spans="1:3" x14ac:dyDescent="0.55000000000000004">
      <c r="A557" s="18">
        <v>37792</v>
      </c>
      <c r="B557" s="16">
        <v>3</v>
      </c>
      <c r="C557" s="16">
        <v>12</v>
      </c>
    </row>
    <row r="558" spans="1:3" x14ac:dyDescent="0.55000000000000004">
      <c r="A558" s="18">
        <v>37793</v>
      </c>
      <c r="B558" s="16">
        <v>3</v>
      </c>
      <c r="C558" s="16">
        <v>6</v>
      </c>
    </row>
    <row r="559" spans="1:3" x14ac:dyDescent="0.55000000000000004">
      <c r="A559" s="18">
        <v>37795</v>
      </c>
      <c r="B559" s="16">
        <v>1</v>
      </c>
      <c r="C559" s="16">
        <v>30</v>
      </c>
    </row>
    <row r="560" spans="1:3" x14ac:dyDescent="0.55000000000000004">
      <c r="A560" s="18">
        <v>37795</v>
      </c>
      <c r="B560" s="16">
        <v>1.2</v>
      </c>
      <c r="C560" s="16">
        <v>8</v>
      </c>
    </row>
    <row r="561" spans="1:3" x14ac:dyDescent="0.55000000000000004">
      <c r="A561" s="18">
        <v>37795</v>
      </c>
      <c r="B561" s="16">
        <v>2</v>
      </c>
      <c r="C561" s="16">
        <v>23</v>
      </c>
    </row>
    <row r="562" spans="1:3" x14ac:dyDescent="0.55000000000000004">
      <c r="A562" s="18">
        <v>37795</v>
      </c>
      <c r="B562" s="16">
        <v>2.2999999999999998</v>
      </c>
      <c r="C562" s="16">
        <v>10</v>
      </c>
    </row>
    <row r="563" spans="1:3" x14ac:dyDescent="0.55000000000000004">
      <c r="A563" s="18">
        <v>37795</v>
      </c>
      <c r="B563" s="16">
        <v>3</v>
      </c>
      <c r="C563" s="16">
        <v>2</v>
      </c>
    </row>
    <row r="564" spans="1:3" x14ac:dyDescent="0.55000000000000004">
      <c r="A564" s="18">
        <v>37796</v>
      </c>
      <c r="B564" s="16">
        <v>3</v>
      </c>
      <c r="C564" s="16">
        <v>15</v>
      </c>
    </row>
    <row r="565" spans="1:3" x14ac:dyDescent="0.55000000000000004">
      <c r="A565" s="18">
        <v>37796</v>
      </c>
      <c r="B565" s="16">
        <v>3.2</v>
      </c>
      <c r="C565" s="16">
        <v>1</v>
      </c>
    </row>
    <row r="566" spans="1:3" x14ac:dyDescent="0.55000000000000004">
      <c r="A566" s="18">
        <v>37798</v>
      </c>
      <c r="B566" s="16">
        <v>1</v>
      </c>
      <c r="C566" s="16">
        <v>39</v>
      </c>
    </row>
    <row r="567" spans="1:3" x14ac:dyDescent="0.55000000000000004">
      <c r="A567" s="18">
        <v>37798</v>
      </c>
      <c r="B567" s="16">
        <v>1.2</v>
      </c>
      <c r="C567" s="16">
        <v>11</v>
      </c>
    </row>
    <row r="568" spans="1:3" x14ac:dyDescent="0.55000000000000004">
      <c r="A568" s="18">
        <v>37798</v>
      </c>
      <c r="B568" s="16">
        <v>2</v>
      </c>
      <c r="C568" s="16">
        <v>34</v>
      </c>
    </row>
    <row r="569" spans="1:3" x14ac:dyDescent="0.55000000000000004">
      <c r="A569" s="18">
        <v>37798</v>
      </c>
      <c r="B569" s="16">
        <v>3</v>
      </c>
      <c r="C569" s="16">
        <v>5</v>
      </c>
    </row>
    <row r="570" spans="1:3" x14ac:dyDescent="0.55000000000000004">
      <c r="A570" s="18">
        <v>37799</v>
      </c>
      <c r="B570" s="16">
        <v>3</v>
      </c>
      <c r="C570" s="16">
        <v>16</v>
      </c>
    </row>
    <row r="571" spans="1:3" x14ac:dyDescent="0.55000000000000004">
      <c r="A571" s="18">
        <v>37799</v>
      </c>
      <c r="B571" s="16">
        <v>4</v>
      </c>
      <c r="C571" s="16">
        <v>1</v>
      </c>
    </row>
    <row r="572" spans="1:3" x14ac:dyDescent="0.55000000000000004">
      <c r="A572" s="18">
        <v>37801</v>
      </c>
      <c r="B572" s="16">
        <v>1</v>
      </c>
      <c r="C572" s="16">
        <v>39</v>
      </c>
    </row>
    <row r="573" spans="1:3" x14ac:dyDescent="0.55000000000000004">
      <c r="A573" s="18">
        <v>37801</v>
      </c>
      <c r="B573" s="16">
        <v>1.2</v>
      </c>
      <c r="C573" s="16">
        <v>13</v>
      </c>
    </row>
    <row r="574" spans="1:3" x14ac:dyDescent="0.55000000000000004">
      <c r="A574" s="18">
        <v>37801</v>
      </c>
      <c r="B574" s="16">
        <v>2</v>
      </c>
      <c r="C574" s="16">
        <v>49</v>
      </c>
    </row>
    <row r="575" spans="1:3" x14ac:dyDescent="0.55000000000000004">
      <c r="A575" s="18">
        <v>37801</v>
      </c>
      <c r="B575" s="16">
        <v>2.2999999999999998</v>
      </c>
      <c r="C575" s="16">
        <v>4</v>
      </c>
    </row>
    <row r="576" spans="1:3" x14ac:dyDescent="0.55000000000000004">
      <c r="A576" s="18">
        <v>37802</v>
      </c>
      <c r="B576" s="16">
        <v>3</v>
      </c>
      <c r="C576" s="16">
        <v>12</v>
      </c>
    </row>
    <row r="577" spans="1:3" x14ac:dyDescent="0.55000000000000004">
      <c r="A577" s="18">
        <v>37802</v>
      </c>
      <c r="B577" s="16">
        <v>3.2</v>
      </c>
      <c r="C577" s="16">
        <v>3</v>
      </c>
    </row>
    <row r="578" spans="1:3" x14ac:dyDescent="0.55000000000000004">
      <c r="A578" s="18">
        <v>37804</v>
      </c>
      <c r="B578" s="16">
        <v>1</v>
      </c>
      <c r="C578" s="16">
        <v>57</v>
      </c>
    </row>
    <row r="579" spans="1:3" x14ac:dyDescent="0.55000000000000004">
      <c r="A579" s="18">
        <v>37804</v>
      </c>
      <c r="B579" s="16">
        <v>1.2</v>
      </c>
      <c r="C579" s="16">
        <v>17</v>
      </c>
    </row>
    <row r="580" spans="1:3" x14ac:dyDescent="0.55000000000000004">
      <c r="A580" s="18">
        <v>37804</v>
      </c>
      <c r="B580" s="16">
        <v>2</v>
      </c>
      <c r="C580" s="16">
        <v>46</v>
      </c>
    </row>
    <row r="581" spans="1:3" x14ac:dyDescent="0.55000000000000004">
      <c r="A581" s="18">
        <v>37804</v>
      </c>
      <c r="B581" s="16">
        <v>2.2999999999999998</v>
      </c>
      <c r="C581" s="16">
        <v>4</v>
      </c>
    </row>
    <row r="582" spans="1:3" x14ac:dyDescent="0.55000000000000004">
      <c r="A582" s="18">
        <v>37804</v>
      </c>
      <c r="B582" s="16">
        <v>3</v>
      </c>
      <c r="C582" s="16">
        <v>5</v>
      </c>
    </row>
    <row r="583" spans="1:3" x14ac:dyDescent="0.55000000000000004">
      <c r="A583" s="18">
        <v>37805</v>
      </c>
      <c r="B583" s="16">
        <v>3</v>
      </c>
      <c r="C583" s="16">
        <v>17</v>
      </c>
    </row>
    <row r="584" spans="1:3" x14ac:dyDescent="0.55000000000000004">
      <c r="A584" s="18">
        <v>37805</v>
      </c>
      <c r="B584" s="16">
        <v>3.2</v>
      </c>
      <c r="C584" s="16">
        <v>5</v>
      </c>
    </row>
    <row r="585" spans="1:3" x14ac:dyDescent="0.55000000000000004">
      <c r="A585" s="18">
        <v>37807</v>
      </c>
      <c r="B585" s="16">
        <v>1</v>
      </c>
      <c r="C585" s="16">
        <v>48</v>
      </c>
    </row>
    <row r="586" spans="1:3" x14ac:dyDescent="0.55000000000000004">
      <c r="A586" s="18">
        <v>37807</v>
      </c>
      <c r="B586" s="16">
        <v>1.2</v>
      </c>
      <c r="C586" s="16">
        <v>10</v>
      </c>
    </row>
    <row r="587" spans="1:3" x14ac:dyDescent="0.55000000000000004">
      <c r="A587" s="18">
        <v>37807</v>
      </c>
      <c r="B587" s="16">
        <v>2</v>
      </c>
      <c r="C587" s="16">
        <v>43</v>
      </c>
    </row>
    <row r="588" spans="1:3" x14ac:dyDescent="0.55000000000000004">
      <c r="A588" s="18">
        <v>37807</v>
      </c>
      <c r="B588" s="16">
        <v>2.2999999999999998</v>
      </c>
      <c r="C588" s="16">
        <v>4</v>
      </c>
    </row>
    <row r="589" spans="1:3" x14ac:dyDescent="0.55000000000000004">
      <c r="A589" s="18">
        <v>37807</v>
      </c>
      <c r="B589" s="16">
        <v>3</v>
      </c>
      <c r="C589" s="16">
        <v>10</v>
      </c>
    </row>
    <row r="590" spans="1:3" x14ac:dyDescent="0.55000000000000004">
      <c r="A590" s="18">
        <v>37808</v>
      </c>
      <c r="B590" s="16">
        <v>3</v>
      </c>
      <c r="C590" s="16">
        <v>12</v>
      </c>
    </row>
    <row r="591" spans="1:3" x14ac:dyDescent="0.55000000000000004">
      <c r="A591" s="18">
        <v>37808</v>
      </c>
      <c r="B591" s="16">
        <v>3.2</v>
      </c>
      <c r="C591" s="16">
        <v>1</v>
      </c>
    </row>
    <row r="592" spans="1:3" x14ac:dyDescent="0.55000000000000004">
      <c r="A592" s="18">
        <v>37810</v>
      </c>
      <c r="B592" s="16">
        <v>1</v>
      </c>
      <c r="C592" s="16">
        <v>43</v>
      </c>
    </row>
    <row r="593" spans="1:3" x14ac:dyDescent="0.55000000000000004">
      <c r="A593" s="18">
        <v>37810</v>
      </c>
      <c r="B593" s="16">
        <v>1.2</v>
      </c>
      <c r="C593" s="16">
        <v>15</v>
      </c>
    </row>
    <row r="594" spans="1:3" x14ac:dyDescent="0.55000000000000004">
      <c r="A594" s="18">
        <v>37810</v>
      </c>
      <c r="B594" s="16">
        <v>2</v>
      </c>
      <c r="C594" s="16">
        <v>55</v>
      </c>
    </row>
    <row r="595" spans="1:3" x14ac:dyDescent="0.55000000000000004">
      <c r="A595" s="18">
        <v>37810</v>
      </c>
      <c r="B595" s="16">
        <v>2.2999999999999998</v>
      </c>
      <c r="C595" s="16">
        <v>7</v>
      </c>
    </row>
    <row r="596" spans="1:3" x14ac:dyDescent="0.55000000000000004">
      <c r="A596" s="18">
        <v>37810</v>
      </c>
      <c r="B596" s="16">
        <v>3</v>
      </c>
      <c r="C596" s="16">
        <v>6</v>
      </c>
    </row>
    <row r="597" spans="1:3" x14ac:dyDescent="0.55000000000000004">
      <c r="A597" s="18">
        <v>37811</v>
      </c>
      <c r="B597" s="16">
        <v>3</v>
      </c>
      <c r="C597" s="16">
        <v>14</v>
      </c>
    </row>
    <row r="598" spans="1:3" x14ac:dyDescent="0.55000000000000004">
      <c r="A598" s="18">
        <v>37811</v>
      </c>
      <c r="B598" s="16">
        <v>3.2</v>
      </c>
      <c r="C598" s="16">
        <v>2</v>
      </c>
    </row>
    <row r="599" spans="1:3" x14ac:dyDescent="0.55000000000000004">
      <c r="A599" s="18">
        <v>37813</v>
      </c>
      <c r="B599" s="16">
        <v>1</v>
      </c>
      <c r="C599" s="16">
        <v>60</v>
      </c>
    </row>
    <row r="600" spans="1:3" x14ac:dyDescent="0.55000000000000004">
      <c r="A600" s="18">
        <v>37813</v>
      </c>
      <c r="B600" s="16">
        <v>1.2</v>
      </c>
      <c r="C600" s="16">
        <v>22</v>
      </c>
    </row>
    <row r="601" spans="1:3" x14ac:dyDescent="0.55000000000000004">
      <c r="A601" s="18">
        <v>37813</v>
      </c>
      <c r="B601" s="16">
        <v>2</v>
      </c>
      <c r="C601" s="16">
        <v>52</v>
      </c>
    </row>
    <row r="602" spans="1:3" x14ac:dyDescent="0.55000000000000004">
      <c r="A602" s="18">
        <v>37813</v>
      </c>
      <c r="B602" s="16">
        <v>2.2999999999999998</v>
      </c>
      <c r="C602" s="16">
        <v>7</v>
      </c>
    </row>
    <row r="603" spans="1:3" x14ac:dyDescent="0.55000000000000004">
      <c r="A603" s="18">
        <v>37813</v>
      </c>
      <c r="B603" s="16">
        <v>3</v>
      </c>
      <c r="C603" s="16">
        <v>16</v>
      </c>
    </row>
    <row r="604" spans="1:3" x14ac:dyDescent="0.55000000000000004">
      <c r="A604" s="18">
        <v>37814</v>
      </c>
      <c r="B604" s="16">
        <v>3</v>
      </c>
      <c r="C604" s="16">
        <v>20</v>
      </c>
    </row>
    <row r="605" spans="1:3" x14ac:dyDescent="0.55000000000000004">
      <c r="A605" s="18">
        <v>37814</v>
      </c>
      <c r="B605" s="16">
        <v>3.2</v>
      </c>
      <c r="C605" s="16">
        <v>1</v>
      </c>
    </row>
    <row r="606" spans="1:3" x14ac:dyDescent="0.55000000000000004">
      <c r="A606" s="18">
        <v>37816</v>
      </c>
      <c r="B606" s="16">
        <v>1</v>
      </c>
      <c r="C606" s="16">
        <v>49</v>
      </c>
    </row>
    <row r="607" spans="1:3" x14ac:dyDescent="0.55000000000000004">
      <c r="A607" s="18">
        <v>37816</v>
      </c>
      <c r="B607" s="16">
        <v>1.2</v>
      </c>
      <c r="C607" s="16">
        <v>11</v>
      </c>
    </row>
    <row r="608" spans="1:3" x14ac:dyDescent="0.55000000000000004">
      <c r="A608" s="18">
        <v>37816</v>
      </c>
      <c r="B608" s="16">
        <v>2</v>
      </c>
      <c r="C608" s="16">
        <v>46</v>
      </c>
    </row>
    <row r="609" spans="1:3" x14ac:dyDescent="0.55000000000000004">
      <c r="A609" s="18">
        <v>37816</v>
      </c>
      <c r="B609" s="16">
        <v>2.2999999999999998</v>
      </c>
      <c r="C609" s="16">
        <v>11</v>
      </c>
    </row>
    <row r="610" spans="1:3" x14ac:dyDescent="0.55000000000000004">
      <c r="A610" s="18">
        <v>37816</v>
      </c>
      <c r="B610" s="16">
        <v>3</v>
      </c>
      <c r="C610" s="16">
        <v>10</v>
      </c>
    </row>
    <row r="611" spans="1:3" x14ac:dyDescent="0.55000000000000004">
      <c r="A611" s="18">
        <v>37817</v>
      </c>
      <c r="B611" s="16">
        <v>3</v>
      </c>
      <c r="C611" s="16">
        <v>16</v>
      </c>
    </row>
    <row r="612" spans="1:3" x14ac:dyDescent="0.55000000000000004">
      <c r="A612" s="18">
        <v>37819</v>
      </c>
      <c r="B612" s="16">
        <v>1</v>
      </c>
      <c r="C612" s="16">
        <v>21</v>
      </c>
    </row>
    <row r="613" spans="1:3" x14ac:dyDescent="0.55000000000000004">
      <c r="A613" s="18">
        <v>37819</v>
      </c>
      <c r="B613" s="16">
        <v>1.2</v>
      </c>
      <c r="C613" s="16">
        <v>8</v>
      </c>
    </row>
    <row r="614" spans="1:3" x14ac:dyDescent="0.55000000000000004">
      <c r="A614" s="18">
        <v>37819</v>
      </c>
      <c r="B614" s="16">
        <v>2</v>
      </c>
      <c r="C614" s="16">
        <v>46</v>
      </c>
    </row>
    <row r="615" spans="1:3" x14ac:dyDescent="0.55000000000000004">
      <c r="A615" s="18">
        <v>37819</v>
      </c>
      <c r="B615" s="16">
        <v>2.2999999999999998</v>
      </c>
      <c r="C615" s="16">
        <v>7</v>
      </c>
    </row>
    <row r="616" spans="1:3" x14ac:dyDescent="0.55000000000000004">
      <c r="A616" s="18">
        <v>37819</v>
      </c>
      <c r="B616" s="16">
        <v>3</v>
      </c>
      <c r="C616" s="16">
        <v>4</v>
      </c>
    </row>
    <row r="617" spans="1:3" x14ac:dyDescent="0.55000000000000004">
      <c r="A617" s="18">
        <v>37820</v>
      </c>
      <c r="B617" s="16">
        <v>3</v>
      </c>
      <c r="C617" s="16">
        <v>11</v>
      </c>
    </row>
    <row r="618" spans="1:3" x14ac:dyDescent="0.55000000000000004">
      <c r="A618" s="18">
        <v>37822</v>
      </c>
      <c r="B618" s="16">
        <v>1</v>
      </c>
      <c r="C618" s="16">
        <v>45</v>
      </c>
    </row>
    <row r="619" spans="1:3" x14ac:dyDescent="0.55000000000000004">
      <c r="A619" s="18">
        <v>37822</v>
      </c>
      <c r="B619" s="16">
        <v>1.2</v>
      </c>
      <c r="C619" s="16">
        <v>13</v>
      </c>
    </row>
    <row r="620" spans="1:3" x14ac:dyDescent="0.55000000000000004">
      <c r="A620" s="18">
        <v>37822</v>
      </c>
      <c r="B620" s="16">
        <v>2</v>
      </c>
      <c r="C620" s="16">
        <v>47</v>
      </c>
    </row>
    <row r="621" spans="1:3" x14ac:dyDescent="0.55000000000000004">
      <c r="A621" s="18">
        <v>37822</v>
      </c>
      <c r="B621" s="16">
        <v>2.2999999999999998</v>
      </c>
      <c r="C621" s="16">
        <v>2</v>
      </c>
    </row>
    <row r="622" spans="1:3" x14ac:dyDescent="0.55000000000000004">
      <c r="A622" s="18">
        <v>37822</v>
      </c>
      <c r="B622" s="16">
        <v>3</v>
      </c>
      <c r="C622" s="16">
        <v>3</v>
      </c>
    </row>
    <row r="623" spans="1:3" x14ac:dyDescent="0.55000000000000004">
      <c r="A623" s="18">
        <v>37823</v>
      </c>
      <c r="B623" s="16">
        <v>3</v>
      </c>
      <c r="C623" s="16">
        <v>19</v>
      </c>
    </row>
    <row r="624" spans="1:3" x14ac:dyDescent="0.55000000000000004">
      <c r="A624" s="18">
        <v>37823</v>
      </c>
      <c r="B624" s="16">
        <v>3.2</v>
      </c>
      <c r="C624" s="16">
        <v>1</v>
      </c>
    </row>
    <row r="625" spans="1:3" x14ac:dyDescent="0.55000000000000004">
      <c r="A625" s="18">
        <v>37825</v>
      </c>
      <c r="B625" s="16">
        <v>1</v>
      </c>
      <c r="C625" s="16">
        <v>16</v>
      </c>
    </row>
    <row r="626" spans="1:3" x14ac:dyDescent="0.55000000000000004">
      <c r="A626" s="18">
        <v>37825</v>
      </c>
      <c r="B626" s="16">
        <v>1.2</v>
      </c>
      <c r="C626" s="16">
        <v>12</v>
      </c>
    </row>
    <row r="627" spans="1:3" x14ac:dyDescent="0.55000000000000004">
      <c r="A627" s="18">
        <v>37825</v>
      </c>
      <c r="B627" s="16">
        <v>2</v>
      </c>
      <c r="C627" s="16">
        <v>37</v>
      </c>
    </row>
    <row r="628" spans="1:3" x14ac:dyDescent="0.55000000000000004">
      <c r="A628" s="18">
        <v>37825</v>
      </c>
      <c r="B628" s="16">
        <v>2.2999999999999998</v>
      </c>
      <c r="C628" s="16">
        <v>9</v>
      </c>
    </row>
    <row r="629" spans="1:3" x14ac:dyDescent="0.55000000000000004">
      <c r="A629" s="18">
        <v>37825</v>
      </c>
      <c r="B629" s="16">
        <v>3</v>
      </c>
      <c r="C629" s="16">
        <v>8</v>
      </c>
    </row>
    <row r="630" spans="1:3" x14ac:dyDescent="0.55000000000000004">
      <c r="A630" s="18">
        <v>37826</v>
      </c>
      <c r="B630" s="16">
        <v>3</v>
      </c>
      <c r="C630" s="16">
        <v>15</v>
      </c>
    </row>
    <row r="631" spans="1:3" x14ac:dyDescent="0.55000000000000004">
      <c r="A631" s="18">
        <v>37828</v>
      </c>
      <c r="B631" s="16">
        <v>1</v>
      </c>
      <c r="C631" s="16">
        <v>23</v>
      </c>
    </row>
    <row r="632" spans="1:3" x14ac:dyDescent="0.55000000000000004">
      <c r="A632" s="18">
        <v>37828</v>
      </c>
      <c r="B632" s="16">
        <v>1.2</v>
      </c>
      <c r="C632" s="16">
        <v>15</v>
      </c>
    </row>
    <row r="633" spans="1:3" x14ac:dyDescent="0.55000000000000004">
      <c r="A633" s="18">
        <v>37828</v>
      </c>
      <c r="B633" s="16">
        <v>2</v>
      </c>
      <c r="C633" s="16">
        <v>27</v>
      </c>
    </row>
    <row r="634" spans="1:3" x14ac:dyDescent="0.55000000000000004">
      <c r="A634" s="18">
        <v>37828</v>
      </c>
      <c r="B634" s="16">
        <v>2.2999999999999998</v>
      </c>
      <c r="C634" s="16">
        <v>3</v>
      </c>
    </row>
    <row r="635" spans="1:3" x14ac:dyDescent="0.55000000000000004">
      <c r="A635" s="18">
        <v>37828</v>
      </c>
      <c r="B635" s="16">
        <v>3</v>
      </c>
      <c r="C635" s="16">
        <v>4</v>
      </c>
    </row>
    <row r="636" spans="1:3" x14ac:dyDescent="0.55000000000000004">
      <c r="A636" s="18">
        <v>37829</v>
      </c>
      <c r="B636" s="16">
        <v>3</v>
      </c>
      <c r="C636" s="16">
        <v>8</v>
      </c>
    </row>
    <row r="637" spans="1:3" x14ac:dyDescent="0.55000000000000004">
      <c r="A637" s="18">
        <v>37829</v>
      </c>
      <c r="B637" s="16">
        <v>3.2</v>
      </c>
      <c r="C637" s="16">
        <v>1</v>
      </c>
    </row>
    <row r="638" spans="1:3" x14ac:dyDescent="0.55000000000000004">
      <c r="A638" s="18">
        <v>37831</v>
      </c>
      <c r="B638" s="16">
        <v>1</v>
      </c>
      <c r="C638" s="16">
        <v>22</v>
      </c>
    </row>
    <row r="639" spans="1:3" x14ac:dyDescent="0.55000000000000004">
      <c r="A639" s="18">
        <v>37831</v>
      </c>
      <c r="B639" s="16">
        <v>1.2</v>
      </c>
      <c r="C639" s="16">
        <v>7</v>
      </c>
    </row>
    <row r="640" spans="1:3" x14ac:dyDescent="0.55000000000000004">
      <c r="A640" s="18">
        <v>37831</v>
      </c>
      <c r="B640" s="16">
        <v>2</v>
      </c>
      <c r="C640" s="16">
        <v>20</v>
      </c>
    </row>
    <row r="641" spans="1:3" x14ac:dyDescent="0.55000000000000004">
      <c r="A641" s="18">
        <v>37831</v>
      </c>
      <c r="B641" s="16">
        <v>2.2999999999999998</v>
      </c>
      <c r="C641" s="16">
        <v>2</v>
      </c>
    </row>
    <row r="642" spans="1:3" x14ac:dyDescent="0.55000000000000004">
      <c r="A642" s="18">
        <v>37831</v>
      </c>
      <c r="B642" s="16">
        <v>3</v>
      </c>
      <c r="C642" s="16">
        <v>1</v>
      </c>
    </row>
    <row r="643" spans="1:3" x14ac:dyDescent="0.55000000000000004">
      <c r="A643" s="18">
        <v>37832</v>
      </c>
      <c r="B643" s="16">
        <v>3</v>
      </c>
      <c r="C643" s="16">
        <v>3</v>
      </c>
    </row>
    <row r="644" spans="1:3" x14ac:dyDescent="0.55000000000000004">
      <c r="A644" s="18">
        <v>37834</v>
      </c>
      <c r="B644" s="16">
        <v>1</v>
      </c>
      <c r="C644" s="16">
        <v>17</v>
      </c>
    </row>
    <row r="645" spans="1:3" x14ac:dyDescent="0.55000000000000004">
      <c r="A645" s="18">
        <v>37834</v>
      </c>
      <c r="B645" s="16">
        <v>1.2</v>
      </c>
      <c r="C645" s="16">
        <v>7</v>
      </c>
    </row>
    <row r="646" spans="1:3" x14ac:dyDescent="0.55000000000000004">
      <c r="A646" s="18">
        <v>37834</v>
      </c>
      <c r="B646" s="16">
        <v>2</v>
      </c>
      <c r="C646" s="16">
        <v>20</v>
      </c>
    </row>
    <row r="647" spans="1:3" x14ac:dyDescent="0.55000000000000004">
      <c r="A647" s="18">
        <v>37834</v>
      </c>
      <c r="B647" s="16">
        <v>2.2999999999999998</v>
      </c>
      <c r="C647" s="16">
        <v>3</v>
      </c>
    </row>
    <row r="648" spans="1:3" x14ac:dyDescent="0.55000000000000004">
      <c r="A648" s="18">
        <v>37834</v>
      </c>
      <c r="B648" s="16">
        <v>3</v>
      </c>
      <c r="C648" s="16">
        <v>3</v>
      </c>
    </row>
    <row r="649" spans="1:3" x14ac:dyDescent="0.55000000000000004">
      <c r="A649" s="18">
        <v>37835</v>
      </c>
      <c r="B649" s="16">
        <v>3</v>
      </c>
      <c r="C649" s="16">
        <v>4</v>
      </c>
    </row>
    <row r="650" spans="1:3" x14ac:dyDescent="0.55000000000000004">
      <c r="A650" s="18">
        <v>37837</v>
      </c>
      <c r="B650" s="16">
        <v>1</v>
      </c>
      <c r="C650" s="16">
        <v>11</v>
      </c>
    </row>
    <row r="651" spans="1:3" x14ac:dyDescent="0.55000000000000004">
      <c r="A651" s="18">
        <v>37837</v>
      </c>
      <c r="B651" s="16">
        <v>1.2</v>
      </c>
      <c r="C651" s="16">
        <v>6</v>
      </c>
    </row>
    <row r="652" spans="1:3" x14ac:dyDescent="0.55000000000000004">
      <c r="A652" s="18">
        <v>37837</v>
      </c>
      <c r="B652" s="16">
        <v>2</v>
      </c>
      <c r="C652" s="16">
        <v>9</v>
      </c>
    </row>
    <row r="653" spans="1:3" x14ac:dyDescent="0.55000000000000004">
      <c r="A653" s="18">
        <v>37837</v>
      </c>
      <c r="B653" s="16">
        <v>3</v>
      </c>
      <c r="C653" s="16">
        <v>5</v>
      </c>
    </row>
    <row r="654" spans="1:3" x14ac:dyDescent="0.55000000000000004">
      <c r="A654" s="18">
        <v>37838</v>
      </c>
      <c r="B654" s="16">
        <v>3</v>
      </c>
      <c r="C654" s="16">
        <v>2</v>
      </c>
    </row>
    <row r="655" spans="1:3" x14ac:dyDescent="0.55000000000000004">
      <c r="A655" s="18">
        <v>37840</v>
      </c>
      <c r="B655" s="16">
        <v>1</v>
      </c>
      <c r="C655" s="16">
        <v>5</v>
      </c>
    </row>
    <row r="656" spans="1:3" x14ac:dyDescent="0.55000000000000004">
      <c r="A656" s="18">
        <v>37840</v>
      </c>
      <c r="B656" s="16">
        <v>1.2</v>
      </c>
      <c r="C656" s="16">
        <v>3</v>
      </c>
    </row>
    <row r="657" spans="1:3" x14ac:dyDescent="0.55000000000000004">
      <c r="A657" s="18">
        <v>37840</v>
      </c>
      <c r="B657" s="16">
        <v>2</v>
      </c>
      <c r="C657" s="16">
        <v>9</v>
      </c>
    </row>
    <row r="658" spans="1:3" x14ac:dyDescent="0.55000000000000004">
      <c r="A658" s="18">
        <v>37840</v>
      </c>
      <c r="B658" s="16">
        <v>2.2999999999999998</v>
      </c>
      <c r="C658" s="16">
        <v>1</v>
      </c>
    </row>
    <row r="659" spans="1:3" x14ac:dyDescent="0.55000000000000004">
      <c r="A659" s="18">
        <v>37841</v>
      </c>
      <c r="B659" s="16">
        <v>4</v>
      </c>
      <c r="C659" s="16">
        <v>1</v>
      </c>
    </row>
    <row r="660" spans="1:3" x14ac:dyDescent="0.55000000000000004">
      <c r="A660" s="18">
        <v>37843</v>
      </c>
      <c r="B660" s="16">
        <v>1</v>
      </c>
      <c r="C660" s="16">
        <v>2</v>
      </c>
    </row>
    <row r="661" spans="1:3" x14ac:dyDescent="0.55000000000000004">
      <c r="A661" s="18">
        <v>37843</v>
      </c>
      <c r="B661" s="16">
        <v>1.2</v>
      </c>
      <c r="C661" s="16">
        <v>2</v>
      </c>
    </row>
    <row r="662" spans="1:3" x14ac:dyDescent="0.55000000000000004">
      <c r="A662" s="18">
        <v>37843</v>
      </c>
      <c r="B662" s="16">
        <v>2</v>
      </c>
      <c r="C662" s="16">
        <v>4</v>
      </c>
    </row>
    <row r="663" spans="1:3" x14ac:dyDescent="0.55000000000000004">
      <c r="A663" s="18">
        <v>37844</v>
      </c>
      <c r="B663" s="16">
        <v>3</v>
      </c>
      <c r="C663" s="16">
        <v>2</v>
      </c>
    </row>
    <row r="664" spans="1:3" x14ac:dyDescent="0.55000000000000004">
      <c r="A664" s="18">
        <v>37846</v>
      </c>
      <c r="B664" s="16">
        <v>1</v>
      </c>
      <c r="C664" s="16">
        <v>1</v>
      </c>
    </row>
    <row r="665" spans="1:3" x14ac:dyDescent="0.55000000000000004">
      <c r="A665" s="18">
        <v>37846</v>
      </c>
      <c r="B665" s="16">
        <v>1.2</v>
      </c>
      <c r="C665" s="16">
        <v>2</v>
      </c>
    </row>
    <row r="666" spans="1:3" x14ac:dyDescent="0.55000000000000004">
      <c r="A666" s="18">
        <v>37846</v>
      </c>
      <c r="B666" s="16">
        <v>2</v>
      </c>
      <c r="C666" s="16">
        <v>3</v>
      </c>
    </row>
    <row r="667" spans="1:3" x14ac:dyDescent="0.55000000000000004">
      <c r="A667" s="18">
        <v>37849</v>
      </c>
      <c r="B667" s="16">
        <v>2</v>
      </c>
      <c r="C667" s="16">
        <v>4</v>
      </c>
    </row>
    <row r="668" spans="1:3" x14ac:dyDescent="0.55000000000000004">
      <c r="A668" s="18">
        <v>37849</v>
      </c>
      <c r="B668" s="16">
        <v>3</v>
      </c>
      <c r="C668" s="16">
        <v>1</v>
      </c>
    </row>
    <row r="669" spans="1:3" x14ac:dyDescent="0.55000000000000004">
      <c r="A669" s="18">
        <v>37852</v>
      </c>
      <c r="B669" s="16">
        <v>1</v>
      </c>
      <c r="C669" s="16">
        <v>1</v>
      </c>
    </row>
    <row r="670" spans="1:3" x14ac:dyDescent="0.55000000000000004">
      <c r="A670" s="18">
        <v>37852</v>
      </c>
      <c r="B670" s="16">
        <v>2</v>
      </c>
      <c r="C670" s="16">
        <v>1</v>
      </c>
    </row>
    <row r="671" spans="1:3" x14ac:dyDescent="0.55000000000000004">
      <c r="A671" s="18">
        <v>37856</v>
      </c>
      <c r="B671" s="16">
        <v>3</v>
      </c>
      <c r="C671" s="16">
        <v>1</v>
      </c>
    </row>
    <row r="672" spans="1:3" x14ac:dyDescent="0.55000000000000004">
      <c r="A672" s="18">
        <v>37867</v>
      </c>
      <c r="B672" s="16">
        <v>2</v>
      </c>
      <c r="C672" s="16">
        <v>1</v>
      </c>
    </row>
    <row r="673" spans="1:3" x14ac:dyDescent="0.55000000000000004">
      <c r="A673" s="18">
        <v>38107</v>
      </c>
      <c r="B673" s="16">
        <v>3</v>
      </c>
      <c r="C673" s="16">
        <v>1</v>
      </c>
    </row>
    <row r="674" spans="1:3" x14ac:dyDescent="0.55000000000000004">
      <c r="A674" s="18">
        <v>38108</v>
      </c>
      <c r="B674" s="16">
        <v>2</v>
      </c>
      <c r="C674" s="16">
        <v>2</v>
      </c>
    </row>
    <row r="675" spans="1:3" x14ac:dyDescent="0.55000000000000004">
      <c r="A675" s="18">
        <v>38110</v>
      </c>
      <c r="B675" s="16">
        <v>3</v>
      </c>
      <c r="C675" s="16">
        <v>3</v>
      </c>
    </row>
    <row r="676" spans="1:3" x14ac:dyDescent="0.55000000000000004">
      <c r="A676" s="18">
        <v>38111</v>
      </c>
      <c r="B676" s="16">
        <v>2</v>
      </c>
      <c r="C676" s="16">
        <v>1</v>
      </c>
    </row>
    <row r="677" spans="1:3" x14ac:dyDescent="0.55000000000000004">
      <c r="A677" s="18">
        <v>38117</v>
      </c>
      <c r="B677" s="16">
        <v>2</v>
      </c>
      <c r="C677" s="16">
        <v>3</v>
      </c>
    </row>
    <row r="678" spans="1:3" x14ac:dyDescent="0.55000000000000004">
      <c r="A678" s="18">
        <v>38119</v>
      </c>
      <c r="B678" s="16">
        <v>1</v>
      </c>
      <c r="C678" s="16">
        <v>1</v>
      </c>
    </row>
    <row r="679" spans="1:3" x14ac:dyDescent="0.55000000000000004">
      <c r="A679" s="18">
        <v>38119</v>
      </c>
      <c r="B679" s="16">
        <v>2</v>
      </c>
      <c r="C679" s="16">
        <v>1</v>
      </c>
    </row>
    <row r="680" spans="1:3" x14ac:dyDescent="0.55000000000000004">
      <c r="A680" s="18">
        <v>38123</v>
      </c>
      <c r="B680" s="16">
        <v>2</v>
      </c>
      <c r="C680" s="16">
        <v>1</v>
      </c>
    </row>
    <row r="681" spans="1:3" x14ac:dyDescent="0.55000000000000004">
      <c r="A681" s="18">
        <v>38125</v>
      </c>
      <c r="B681" s="16">
        <v>3</v>
      </c>
      <c r="C681" s="16">
        <v>1</v>
      </c>
    </row>
    <row r="682" spans="1:3" x14ac:dyDescent="0.55000000000000004">
      <c r="A682" s="18">
        <v>38129</v>
      </c>
      <c r="B682" s="16">
        <v>2</v>
      </c>
      <c r="C682" s="16">
        <v>1</v>
      </c>
    </row>
    <row r="683" spans="1:3" x14ac:dyDescent="0.55000000000000004">
      <c r="A683" s="18">
        <v>38131</v>
      </c>
      <c r="B683" s="16">
        <v>3</v>
      </c>
      <c r="C683" s="16">
        <v>3</v>
      </c>
    </row>
    <row r="684" spans="1:3" x14ac:dyDescent="0.55000000000000004">
      <c r="A684" s="18">
        <v>38132</v>
      </c>
      <c r="B684" s="16">
        <v>1</v>
      </c>
      <c r="C684" s="16">
        <v>1</v>
      </c>
    </row>
    <row r="685" spans="1:3" x14ac:dyDescent="0.55000000000000004">
      <c r="A685" s="18">
        <v>38132</v>
      </c>
      <c r="B685" s="16">
        <v>2</v>
      </c>
      <c r="C685" s="16">
        <v>1</v>
      </c>
    </row>
    <row r="686" spans="1:3" x14ac:dyDescent="0.55000000000000004">
      <c r="A686" s="18">
        <v>38134</v>
      </c>
      <c r="B686" s="16">
        <v>3</v>
      </c>
      <c r="C686" s="16">
        <v>1</v>
      </c>
    </row>
    <row r="687" spans="1:3" x14ac:dyDescent="0.55000000000000004">
      <c r="A687" s="18">
        <v>38137</v>
      </c>
      <c r="B687" s="16">
        <v>3</v>
      </c>
      <c r="C687" s="16">
        <v>2</v>
      </c>
    </row>
    <row r="688" spans="1:3" x14ac:dyDescent="0.55000000000000004">
      <c r="A688" s="18">
        <v>38138</v>
      </c>
      <c r="B688" s="16">
        <v>1</v>
      </c>
      <c r="C688" s="16">
        <v>1</v>
      </c>
    </row>
    <row r="689" spans="1:3" x14ac:dyDescent="0.55000000000000004">
      <c r="A689" s="18">
        <v>38138</v>
      </c>
      <c r="B689" s="16">
        <v>2</v>
      </c>
      <c r="C689" s="16">
        <v>3</v>
      </c>
    </row>
    <row r="690" spans="1:3" x14ac:dyDescent="0.55000000000000004">
      <c r="A690" s="18">
        <v>38140</v>
      </c>
      <c r="B690" s="16">
        <v>3</v>
      </c>
      <c r="C690" s="16">
        <v>1</v>
      </c>
    </row>
    <row r="691" spans="1:3" x14ac:dyDescent="0.55000000000000004">
      <c r="A691" s="18">
        <v>38141</v>
      </c>
      <c r="B691" s="16">
        <v>2</v>
      </c>
      <c r="C691" s="16">
        <v>8</v>
      </c>
    </row>
    <row r="692" spans="1:3" x14ac:dyDescent="0.55000000000000004">
      <c r="A692" s="18">
        <v>38143</v>
      </c>
      <c r="B692" s="16">
        <v>3</v>
      </c>
      <c r="C692" s="16">
        <v>4</v>
      </c>
    </row>
    <row r="693" spans="1:3" x14ac:dyDescent="0.55000000000000004">
      <c r="A693" s="18">
        <v>38144</v>
      </c>
      <c r="B693" s="16">
        <v>2</v>
      </c>
      <c r="C693" s="16">
        <v>5</v>
      </c>
    </row>
    <row r="694" spans="1:3" x14ac:dyDescent="0.55000000000000004">
      <c r="A694" s="18">
        <v>38146</v>
      </c>
      <c r="B694" s="16">
        <v>3</v>
      </c>
      <c r="C694" s="16">
        <v>1</v>
      </c>
    </row>
    <row r="695" spans="1:3" x14ac:dyDescent="0.55000000000000004">
      <c r="A695" s="18">
        <v>38147</v>
      </c>
      <c r="B695" s="16">
        <v>2</v>
      </c>
      <c r="C695" s="16">
        <v>2</v>
      </c>
    </row>
    <row r="696" spans="1:3" x14ac:dyDescent="0.55000000000000004">
      <c r="A696" s="18">
        <v>38149</v>
      </c>
      <c r="B696" s="16">
        <v>3</v>
      </c>
      <c r="C696" s="16">
        <v>6</v>
      </c>
    </row>
    <row r="697" spans="1:3" x14ac:dyDescent="0.55000000000000004">
      <c r="A697" s="18">
        <v>38150</v>
      </c>
      <c r="B697" s="16">
        <v>1</v>
      </c>
      <c r="C697" s="16">
        <v>3</v>
      </c>
    </row>
    <row r="698" spans="1:3" x14ac:dyDescent="0.55000000000000004">
      <c r="A698" s="18">
        <v>38150</v>
      </c>
      <c r="B698" s="16">
        <v>2</v>
      </c>
      <c r="C698" s="16">
        <v>8</v>
      </c>
    </row>
    <row r="699" spans="1:3" x14ac:dyDescent="0.55000000000000004">
      <c r="A699" s="18">
        <v>38152</v>
      </c>
      <c r="B699" s="16">
        <v>3</v>
      </c>
      <c r="C699" s="16">
        <v>6</v>
      </c>
    </row>
    <row r="700" spans="1:3" x14ac:dyDescent="0.55000000000000004">
      <c r="A700" s="18">
        <v>38153</v>
      </c>
      <c r="B700" s="16">
        <v>1</v>
      </c>
      <c r="C700" s="16">
        <v>2</v>
      </c>
    </row>
    <row r="701" spans="1:3" x14ac:dyDescent="0.55000000000000004">
      <c r="A701" s="18">
        <v>38153</v>
      </c>
      <c r="B701" s="16">
        <v>2</v>
      </c>
      <c r="C701" s="16">
        <v>6</v>
      </c>
    </row>
    <row r="702" spans="1:3" x14ac:dyDescent="0.55000000000000004">
      <c r="A702" s="18">
        <v>38155</v>
      </c>
      <c r="B702" s="16">
        <v>3</v>
      </c>
      <c r="C702" s="16">
        <v>5</v>
      </c>
    </row>
    <row r="703" spans="1:3" x14ac:dyDescent="0.55000000000000004">
      <c r="A703" s="18">
        <v>38156</v>
      </c>
      <c r="B703" s="16">
        <v>1</v>
      </c>
      <c r="C703" s="16">
        <v>5</v>
      </c>
    </row>
    <row r="704" spans="1:3" x14ac:dyDescent="0.55000000000000004">
      <c r="A704" s="18">
        <v>38156</v>
      </c>
      <c r="B704" s="16">
        <v>2</v>
      </c>
      <c r="C704" s="16">
        <v>16</v>
      </c>
    </row>
    <row r="705" spans="1:3" x14ac:dyDescent="0.55000000000000004">
      <c r="A705" s="18">
        <v>38157</v>
      </c>
      <c r="B705" s="16">
        <v>4</v>
      </c>
      <c r="C705" s="16">
        <v>1</v>
      </c>
    </row>
    <row r="706" spans="1:3" x14ac:dyDescent="0.55000000000000004">
      <c r="A706" s="18">
        <v>38158</v>
      </c>
      <c r="B706" s="16">
        <v>3</v>
      </c>
      <c r="C706" s="16">
        <v>7</v>
      </c>
    </row>
    <row r="707" spans="1:3" x14ac:dyDescent="0.55000000000000004">
      <c r="A707" s="18">
        <v>38159</v>
      </c>
      <c r="B707" s="16">
        <v>1</v>
      </c>
      <c r="C707" s="16">
        <v>4</v>
      </c>
    </row>
    <row r="708" spans="1:3" x14ac:dyDescent="0.55000000000000004">
      <c r="A708" s="18">
        <v>38159</v>
      </c>
      <c r="B708" s="16">
        <v>2</v>
      </c>
      <c r="C708" s="16">
        <v>12</v>
      </c>
    </row>
    <row r="709" spans="1:3" x14ac:dyDescent="0.55000000000000004">
      <c r="A709" s="18">
        <v>38161</v>
      </c>
      <c r="B709" s="16">
        <v>3</v>
      </c>
      <c r="C709" s="16">
        <v>15</v>
      </c>
    </row>
    <row r="710" spans="1:3" x14ac:dyDescent="0.55000000000000004">
      <c r="A710" s="18">
        <v>38162</v>
      </c>
      <c r="B710" s="16">
        <v>1</v>
      </c>
      <c r="C710" s="16">
        <v>9</v>
      </c>
    </row>
    <row r="711" spans="1:3" x14ac:dyDescent="0.55000000000000004">
      <c r="A711" s="18">
        <v>38162</v>
      </c>
      <c r="B711" s="16">
        <v>2</v>
      </c>
      <c r="C711" s="16">
        <v>20</v>
      </c>
    </row>
    <row r="712" spans="1:3" x14ac:dyDescent="0.55000000000000004">
      <c r="A712" s="18">
        <v>38164</v>
      </c>
      <c r="B712" s="16">
        <v>3</v>
      </c>
      <c r="C712" s="16">
        <v>20</v>
      </c>
    </row>
    <row r="713" spans="1:3" x14ac:dyDescent="0.55000000000000004">
      <c r="A713" s="18">
        <v>38165</v>
      </c>
      <c r="B713" s="16">
        <v>1</v>
      </c>
      <c r="C713" s="16">
        <v>7</v>
      </c>
    </row>
    <row r="714" spans="1:3" x14ac:dyDescent="0.55000000000000004">
      <c r="A714" s="18">
        <v>38165</v>
      </c>
      <c r="B714" s="16">
        <v>2</v>
      </c>
      <c r="C714" s="16">
        <v>23</v>
      </c>
    </row>
    <row r="715" spans="1:3" x14ac:dyDescent="0.55000000000000004">
      <c r="A715" s="18">
        <v>38166</v>
      </c>
      <c r="B715" s="16">
        <v>4</v>
      </c>
      <c r="C715" s="16">
        <v>1</v>
      </c>
    </row>
    <row r="716" spans="1:3" x14ac:dyDescent="0.55000000000000004">
      <c r="A716" s="18">
        <v>38167</v>
      </c>
      <c r="B716" s="16">
        <v>3</v>
      </c>
      <c r="C716" s="16">
        <v>26</v>
      </c>
    </row>
    <row r="717" spans="1:3" x14ac:dyDescent="0.55000000000000004">
      <c r="A717" s="18">
        <v>38168</v>
      </c>
      <c r="B717" s="16">
        <v>1</v>
      </c>
      <c r="C717" s="16">
        <v>7</v>
      </c>
    </row>
    <row r="718" spans="1:3" x14ac:dyDescent="0.55000000000000004">
      <c r="A718" s="18">
        <v>38168</v>
      </c>
      <c r="B718" s="16">
        <v>2</v>
      </c>
      <c r="C718" s="16">
        <v>31</v>
      </c>
    </row>
    <row r="719" spans="1:3" x14ac:dyDescent="0.55000000000000004">
      <c r="A719" s="18">
        <v>38169</v>
      </c>
      <c r="B719" s="16">
        <v>4</v>
      </c>
      <c r="C719" s="16">
        <v>2</v>
      </c>
    </row>
    <row r="720" spans="1:3" x14ac:dyDescent="0.55000000000000004">
      <c r="A720" s="18">
        <v>38170</v>
      </c>
      <c r="B720" s="16">
        <v>3</v>
      </c>
      <c r="C720" s="16">
        <v>32</v>
      </c>
    </row>
    <row r="721" spans="1:3" x14ac:dyDescent="0.55000000000000004">
      <c r="A721" s="18">
        <v>38171</v>
      </c>
      <c r="B721" s="16">
        <v>1</v>
      </c>
      <c r="C721" s="16">
        <v>12</v>
      </c>
    </row>
    <row r="722" spans="1:3" x14ac:dyDescent="0.55000000000000004">
      <c r="A722" s="18">
        <v>38171</v>
      </c>
      <c r="B722" s="16">
        <v>2</v>
      </c>
      <c r="C722" s="16">
        <v>19</v>
      </c>
    </row>
    <row r="723" spans="1:3" x14ac:dyDescent="0.55000000000000004">
      <c r="A723" s="18">
        <v>38173</v>
      </c>
      <c r="B723" s="16">
        <v>3</v>
      </c>
      <c r="C723" s="16">
        <v>44</v>
      </c>
    </row>
    <row r="724" spans="1:3" x14ac:dyDescent="0.55000000000000004">
      <c r="A724" s="18">
        <v>38174</v>
      </c>
      <c r="B724" s="16">
        <v>1</v>
      </c>
      <c r="C724" s="16">
        <v>8</v>
      </c>
    </row>
    <row r="725" spans="1:3" x14ac:dyDescent="0.55000000000000004">
      <c r="A725" s="18">
        <v>38174</v>
      </c>
      <c r="B725" s="16">
        <v>2</v>
      </c>
      <c r="C725" s="16">
        <v>34</v>
      </c>
    </row>
    <row r="726" spans="1:3" x14ac:dyDescent="0.55000000000000004">
      <c r="A726" s="18">
        <v>38176</v>
      </c>
      <c r="B726" s="16">
        <v>3</v>
      </c>
      <c r="C726" s="16">
        <v>39</v>
      </c>
    </row>
    <row r="727" spans="1:3" x14ac:dyDescent="0.55000000000000004">
      <c r="A727" s="18">
        <v>38177</v>
      </c>
      <c r="B727" s="16">
        <v>1</v>
      </c>
      <c r="C727" s="16">
        <v>13</v>
      </c>
    </row>
    <row r="728" spans="1:3" x14ac:dyDescent="0.55000000000000004">
      <c r="A728" s="18">
        <v>38177</v>
      </c>
      <c r="B728" s="16">
        <v>2</v>
      </c>
      <c r="C728" s="16">
        <v>38</v>
      </c>
    </row>
    <row r="729" spans="1:3" x14ac:dyDescent="0.55000000000000004">
      <c r="A729" s="18">
        <v>38179</v>
      </c>
      <c r="B729" s="16">
        <v>3</v>
      </c>
      <c r="C729" s="16">
        <v>32</v>
      </c>
    </row>
    <row r="730" spans="1:3" x14ac:dyDescent="0.55000000000000004">
      <c r="A730" s="18">
        <v>38180</v>
      </c>
      <c r="B730" s="16">
        <v>1</v>
      </c>
      <c r="C730" s="16">
        <v>16</v>
      </c>
    </row>
    <row r="731" spans="1:3" x14ac:dyDescent="0.55000000000000004">
      <c r="A731" s="18">
        <v>38180</v>
      </c>
      <c r="B731" s="16">
        <v>2</v>
      </c>
      <c r="C731" s="16">
        <v>54</v>
      </c>
    </row>
    <row r="732" spans="1:3" x14ac:dyDescent="0.55000000000000004">
      <c r="A732" s="18">
        <v>38182</v>
      </c>
      <c r="B732" s="16">
        <v>3</v>
      </c>
      <c r="C732" s="16">
        <v>27</v>
      </c>
    </row>
    <row r="733" spans="1:3" x14ac:dyDescent="0.55000000000000004">
      <c r="A733" s="18">
        <v>38183</v>
      </c>
      <c r="B733" s="16">
        <v>1</v>
      </c>
      <c r="C733" s="16">
        <v>15</v>
      </c>
    </row>
    <row r="734" spans="1:3" x14ac:dyDescent="0.55000000000000004">
      <c r="A734" s="18">
        <v>38183</v>
      </c>
      <c r="B734" s="16">
        <v>2</v>
      </c>
      <c r="C734" s="16">
        <v>52</v>
      </c>
    </row>
    <row r="735" spans="1:3" x14ac:dyDescent="0.55000000000000004">
      <c r="A735" s="18">
        <v>38184</v>
      </c>
      <c r="B735" s="16">
        <v>4</v>
      </c>
      <c r="C735" s="16">
        <v>2</v>
      </c>
    </row>
    <row r="736" spans="1:3" x14ac:dyDescent="0.55000000000000004">
      <c r="A736" s="18">
        <v>38185</v>
      </c>
      <c r="B736" s="16">
        <v>3</v>
      </c>
      <c r="C736" s="16">
        <v>25</v>
      </c>
    </row>
    <row r="737" spans="1:3" x14ac:dyDescent="0.55000000000000004">
      <c r="A737" s="18">
        <v>38186</v>
      </c>
      <c r="B737" s="16">
        <v>1</v>
      </c>
      <c r="C737" s="16">
        <v>9</v>
      </c>
    </row>
    <row r="738" spans="1:3" x14ac:dyDescent="0.55000000000000004">
      <c r="A738" s="18">
        <v>38186</v>
      </c>
      <c r="B738" s="16">
        <v>2</v>
      </c>
      <c r="C738" s="16">
        <v>56</v>
      </c>
    </row>
    <row r="739" spans="1:3" x14ac:dyDescent="0.55000000000000004">
      <c r="A739" s="18">
        <v>38188</v>
      </c>
      <c r="B739" s="16">
        <v>3</v>
      </c>
      <c r="C739" s="16">
        <v>19</v>
      </c>
    </row>
    <row r="740" spans="1:3" x14ac:dyDescent="0.55000000000000004">
      <c r="A740" s="18">
        <v>38189</v>
      </c>
      <c r="B740" s="16">
        <v>1</v>
      </c>
      <c r="C740" s="16">
        <v>9</v>
      </c>
    </row>
    <row r="741" spans="1:3" x14ac:dyDescent="0.55000000000000004">
      <c r="A741" s="18">
        <v>38189</v>
      </c>
      <c r="B741" s="16">
        <v>2</v>
      </c>
      <c r="C741" s="16">
        <v>47</v>
      </c>
    </row>
    <row r="742" spans="1:3" x14ac:dyDescent="0.55000000000000004">
      <c r="A742" s="18">
        <v>38191</v>
      </c>
      <c r="B742" s="16">
        <v>3</v>
      </c>
      <c r="C742" s="16">
        <v>13</v>
      </c>
    </row>
    <row r="743" spans="1:3" x14ac:dyDescent="0.55000000000000004">
      <c r="A743" s="18">
        <v>38192</v>
      </c>
      <c r="B743" s="16">
        <v>1</v>
      </c>
      <c r="C743" s="16">
        <v>14</v>
      </c>
    </row>
    <row r="744" spans="1:3" x14ac:dyDescent="0.55000000000000004">
      <c r="A744" s="18">
        <v>38192</v>
      </c>
      <c r="B744" s="16">
        <v>2</v>
      </c>
      <c r="C744" s="16">
        <v>29</v>
      </c>
    </row>
    <row r="745" spans="1:3" x14ac:dyDescent="0.55000000000000004">
      <c r="A745" s="18">
        <v>38194</v>
      </c>
      <c r="B745" s="16">
        <v>3</v>
      </c>
      <c r="C745" s="16">
        <v>8</v>
      </c>
    </row>
    <row r="746" spans="1:3" x14ac:dyDescent="0.55000000000000004">
      <c r="A746" s="18">
        <v>38195</v>
      </c>
      <c r="B746" s="16">
        <v>1</v>
      </c>
      <c r="C746" s="16">
        <v>2</v>
      </c>
    </row>
    <row r="747" spans="1:3" x14ac:dyDescent="0.55000000000000004">
      <c r="A747" s="18">
        <v>38195</v>
      </c>
      <c r="B747" s="16">
        <v>2</v>
      </c>
      <c r="C747" s="16">
        <v>25</v>
      </c>
    </row>
    <row r="748" spans="1:3" x14ac:dyDescent="0.55000000000000004">
      <c r="A748" s="18">
        <v>38197</v>
      </c>
      <c r="B748" s="16">
        <v>3</v>
      </c>
      <c r="C748" s="16">
        <v>8</v>
      </c>
    </row>
    <row r="749" spans="1:3" x14ac:dyDescent="0.55000000000000004">
      <c r="A749" s="18">
        <v>38198</v>
      </c>
      <c r="B749" s="16">
        <v>1</v>
      </c>
      <c r="C749" s="16">
        <v>5</v>
      </c>
    </row>
    <row r="750" spans="1:3" x14ac:dyDescent="0.55000000000000004">
      <c r="A750" s="18">
        <v>38198</v>
      </c>
      <c r="B750" s="16">
        <v>2</v>
      </c>
      <c r="C750" s="16">
        <v>13</v>
      </c>
    </row>
    <row r="751" spans="1:3" x14ac:dyDescent="0.55000000000000004">
      <c r="A751" s="18">
        <v>38200</v>
      </c>
      <c r="B751" s="16">
        <v>3</v>
      </c>
      <c r="C751" s="16">
        <v>3</v>
      </c>
    </row>
    <row r="752" spans="1:3" x14ac:dyDescent="0.55000000000000004">
      <c r="A752" s="18">
        <v>38201</v>
      </c>
      <c r="B752" s="16">
        <v>1</v>
      </c>
      <c r="C752" s="16">
        <v>11</v>
      </c>
    </row>
    <row r="753" spans="1:3" x14ac:dyDescent="0.55000000000000004">
      <c r="A753" s="18">
        <v>38201</v>
      </c>
      <c r="B753" s="16">
        <v>2</v>
      </c>
      <c r="C753" s="16">
        <v>13</v>
      </c>
    </row>
    <row r="754" spans="1:3" x14ac:dyDescent="0.55000000000000004">
      <c r="A754" s="18">
        <v>38203</v>
      </c>
      <c r="B754" s="16">
        <v>3</v>
      </c>
      <c r="C754" s="16">
        <v>1</v>
      </c>
    </row>
    <row r="755" spans="1:3" x14ac:dyDescent="0.55000000000000004">
      <c r="A755" s="18">
        <v>38204</v>
      </c>
      <c r="B755" s="16">
        <v>1</v>
      </c>
      <c r="C755" s="16">
        <v>5</v>
      </c>
    </row>
    <row r="756" spans="1:3" x14ac:dyDescent="0.55000000000000004">
      <c r="A756" s="18">
        <v>38204</v>
      </c>
      <c r="B756" s="16">
        <v>2</v>
      </c>
      <c r="C756" s="16">
        <v>6</v>
      </c>
    </row>
    <row r="757" spans="1:3" x14ac:dyDescent="0.55000000000000004">
      <c r="A757" s="18">
        <v>38206</v>
      </c>
      <c r="B757" s="16">
        <v>3</v>
      </c>
      <c r="C757" s="16">
        <v>2</v>
      </c>
    </row>
    <row r="758" spans="1:3" x14ac:dyDescent="0.55000000000000004">
      <c r="A758" s="18">
        <v>38207</v>
      </c>
      <c r="B758" s="16">
        <v>2</v>
      </c>
      <c r="C758" s="16">
        <v>2</v>
      </c>
    </row>
    <row r="759" spans="1:3" x14ac:dyDescent="0.55000000000000004">
      <c r="A759" s="18">
        <v>38210</v>
      </c>
      <c r="B759" s="16">
        <v>2</v>
      </c>
      <c r="C759" s="16">
        <v>1</v>
      </c>
    </row>
    <row r="760" spans="1:3" x14ac:dyDescent="0.55000000000000004">
      <c r="A760" s="18">
        <v>38213</v>
      </c>
      <c r="B760" s="16">
        <v>1</v>
      </c>
      <c r="C760" s="16">
        <v>3</v>
      </c>
    </row>
    <row r="761" spans="1:3" x14ac:dyDescent="0.55000000000000004">
      <c r="A761" s="18">
        <v>38213</v>
      </c>
      <c r="B761" s="16">
        <v>2</v>
      </c>
      <c r="C761" s="16">
        <v>3</v>
      </c>
    </row>
    <row r="762" spans="1:3" x14ac:dyDescent="0.55000000000000004">
      <c r="A762" s="18">
        <v>38219</v>
      </c>
      <c r="B762" s="16">
        <v>2</v>
      </c>
      <c r="C762" s="16">
        <v>1</v>
      </c>
    </row>
    <row r="763" spans="1:3" x14ac:dyDescent="0.55000000000000004">
      <c r="A763" s="18">
        <v>38472</v>
      </c>
      <c r="B763" s="16">
        <v>2</v>
      </c>
      <c r="C763" s="16">
        <v>1</v>
      </c>
    </row>
    <row r="764" spans="1:3" x14ac:dyDescent="0.55000000000000004">
      <c r="A764" s="18">
        <v>38484</v>
      </c>
      <c r="B764" s="16">
        <v>1</v>
      </c>
      <c r="C764" s="16">
        <v>3</v>
      </c>
    </row>
    <row r="765" spans="1:3" x14ac:dyDescent="0.55000000000000004">
      <c r="A765" s="18">
        <v>38492</v>
      </c>
      <c r="B765" s="16">
        <v>3</v>
      </c>
      <c r="C765" s="16">
        <v>1</v>
      </c>
    </row>
    <row r="766" spans="1:3" x14ac:dyDescent="0.55000000000000004">
      <c r="A766" s="18">
        <v>38493</v>
      </c>
      <c r="B766" s="16">
        <v>2</v>
      </c>
      <c r="C766" s="16">
        <v>2</v>
      </c>
    </row>
    <row r="767" spans="1:3" x14ac:dyDescent="0.55000000000000004">
      <c r="A767" s="18">
        <v>38495</v>
      </c>
      <c r="B767" s="16">
        <v>3</v>
      </c>
      <c r="C767" s="16">
        <v>4</v>
      </c>
    </row>
    <row r="768" spans="1:3" x14ac:dyDescent="0.55000000000000004">
      <c r="A768" s="18">
        <v>38496</v>
      </c>
      <c r="B768" s="16">
        <v>1</v>
      </c>
      <c r="C768" s="16">
        <v>2</v>
      </c>
    </row>
    <row r="769" spans="1:3" x14ac:dyDescent="0.55000000000000004">
      <c r="A769" s="18">
        <v>38496</v>
      </c>
      <c r="B769" s="16">
        <v>2</v>
      </c>
      <c r="C769" s="16">
        <v>1</v>
      </c>
    </row>
    <row r="770" spans="1:3" x14ac:dyDescent="0.55000000000000004">
      <c r="A770" s="18">
        <v>38498</v>
      </c>
      <c r="B770" s="16">
        <v>3</v>
      </c>
      <c r="C770" s="16">
        <v>1</v>
      </c>
    </row>
    <row r="771" spans="1:3" x14ac:dyDescent="0.55000000000000004">
      <c r="A771" s="18">
        <v>38499</v>
      </c>
      <c r="B771" s="16">
        <v>1</v>
      </c>
      <c r="C771" s="16">
        <v>1</v>
      </c>
    </row>
    <row r="772" spans="1:3" x14ac:dyDescent="0.55000000000000004">
      <c r="A772" s="18">
        <v>38499</v>
      </c>
      <c r="B772" s="16">
        <v>2</v>
      </c>
      <c r="C772" s="16">
        <v>5</v>
      </c>
    </row>
    <row r="773" spans="1:3" x14ac:dyDescent="0.55000000000000004">
      <c r="A773" s="18">
        <v>38500</v>
      </c>
      <c r="B773" s="16">
        <v>4</v>
      </c>
      <c r="C773" s="16">
        <v>2</v>
      </c>
    </row>
    <row r="774" spans="1:3" x14ac:dyDescent="0.55000000000000004">
      <c r="A774" s="18">
        <v>38502</v>
      </c>
      <c r="B774" s="16">
        <v>1</v>
      </c>
      <c r="C774" s="16">
        <v>2</v>
      </c>
    </row>
    <row r="775" spans="1:3" x14ac:dyDescent="0.55000000000000004">
      <c r="A775" s="18">
        <v>38502</v>
      </c>
      <c r="B775" s="16">
        <v>2</v>
      </c>
      <c r="C775" s="16">
        <v>7</v>
      </c>
    </row>
    <row r="776" spans="1:3" x14ac:dyDescent="0.55000000000000004">
      <c r="A776" s="18">
        <v>38504</v>
      </c>
      <c r="B776" s="16">
        <v>3</v>
      </c>
      <c r="C776" s="16">
        <v>3</v>
      </c>
    </row>
    <row r="777" spans="1:3" x14ac:dyDescent="0.55000000000000004">
      <c r="A777" s="18">
        <v>38505</v>
      </c>
      <c r="B777" s="16">
        <v>1</v>
      </c>
      <c r="C777" s="16">
        <v>7</v>
      </c>
    </row>
    <row r="778" spans="1:3" x14ac:dyDescent="0.55000000000000004">
      <c r="A778" s="18">
        <v>38505</v>
      </c>
      <c r="B778" s="16">
        <v>2</v>
      </c>
      <c r="C778" s="16">
        <v>7</v>
      </c>
    </row>
    <row r="779" spans="1:3" x14ac:dyDescent="0.55000000000000004">
      <c r="A779" s="18">
        <v>38507</v>
      </c>
      <c r="B779" s="16">
        <v>3</v>
      </c>
      <c r="C779" s="16">
        <v>3</v>
      </c>
    </row>
    <row r="780" spans="1:3" x14ac:dyDescent="0.55000000000000004">
      <c r="A780" s="18">
        <v>38508</v>
      </c>
      <c r="B780" s="16">
        <v>1</v>
      </c>
      <c r="C780" s="16">
        <v>9</v>
      </c>
    </row>
    <row r="781" spans="1:3" x14ac:dyDescent="0.55000000000000004">
      <c r="A781" s="18">
        <v>38508</v>
      </c>
      <c r="B781" s="16">
        <v>2</v>
      </c>
      <c r="C781" s="16">
        <v>9</v>
      </c>
    </row>
    <row r="782" spans="1:3" x14ac:dyDescent="0.55000000000000004">
      <c r="A782" s="18">
        <v>38510</v>
      </c>
      <c r="B782" s="16">
        <v>3</v>
      </c>
      <c r="C782" s="16">
        <v>4</v>
      </c>
    </row>
    <row r="783" spans="1:3" x14ac:dyDescent="0.55000000000000004">
      <c r="A783" s="18">
        <v>38511</v>
      </c>
      <c r="B783" s="16">
        <v>1</v>
      </c>
      <c r="C783" s="16">
        <v>9</v>
      </c>
    </row>
    <row r="784" spans="1:3" x14ac:dyDescent="0.55000000000000004">
      <c r="A784" s="18">
        <v>38511</v>
      </c>
      <c r="B784" s="16">
        <v>2</v>
      </c>
      <c r="C784" s="16">
        <v>11</v>
      </c>
    </row>
    <row r="785" spans="1:3" x14ac:dyDescent="0.55000000000000004">
      <c r="A785" s="18">
        <v>38513</v>
      </c>
      <c r="B785" s="16">
        <v>3</v>
      </c>
      <c r="C785" s="16">
        <v>6</v>
      </c>
    </row>
    <row r="786" spans="1:3" x14ac:dyDescent="0.55000000000000004">
      <c r="A786" s="18">
        <v>38514</v>
      </c>
      <c r="B786" s="16">
        <v>1</v>
      </c>
      <c r="C786" s="16">
        <v>17</v>
      </c>
    </row>
    <row r="787" spans="1:3" x14ac:dyDescent="0.55000000000000004">
      <c r="A787" s="18">
        <v>38514</v>
      </c>
      <c r="B787" s="16">
        <v>2</v>
      </c>
      <c r="C787" s="16">
        <v>36</v>
      </c>
    </row>
    <row r="788" spans="1:3" x14ac:dyDescent="0.55000000000000004">
      <c r="A788" s="18">
        <v>38515</v>
      </c>
      <c r="B788" s="16">
        <v>4</v>
      </c>
      <c r="C788" s="16">
        <v>3</v>
      </c>
    </row>
    <row r="789" spans="1:3" x14ac:dyDescent="0.55000000000000004">
      <c r="A789" s="18">
        <v>38516</v>
      </c>
      <c r="B789" s="16">
        <v>3</v>
      </c>
      <c r="C789" s="16">
        <v>13</v>
      </c>
    </row>
    <row r="790" spans="1:3" x14ac:dyDescent="0.55000000000000004">
      <c r="A790" s="18">
        <v>38517</v>
      </c>
      <c r="B790" s="16">
        <v>1</v>
      </c>
      <c r="C790" s="16">
        <v>29</v>
      </c>
    </row>
    <row r="791" spans="1:3" x14ac:dyDescent="0.55000000000000004">
      <c r="A791" s="18">
        <v>38517</v>
      </c>
      <c r="B791" s="16">
        <v>2</v>
      </c>
      <c r="C791" s="16">
        <v>40</v>
      </c>
    </row>
    <row r="792" spans="1:3" x14ac:dyDescent="0.55000000000000004">
      <c r="A792" s="18">
        <v>38519</v>
      </c>
      <c r="B792" s="16">
        <v>3</v>
      </c>
      <c r="C792" s="16">
        <v>17</v>
      </c>
    </row>
    <row r="793" spans="1:3" x14ac:dyDescent="0.55000000000000004">
      <c r="A793" s="18">
        <v>38520</v>
      </c>
      <c r="B793" s="16">
        <v>1</v>
      </c>
      <c r="C793" s="16">
        <v>30</v>
      </c>
    </row>
    <row r="794" spans="1:3" x14ac:dyDescent="0.55000000000000004">
      <c r="A794" s="18">
        <v>38520</v>
      </c>
      <c r="B794" s="16">
        <v>2</v>
      </c>
      <c r="C794" s="16">
        <v>37</v>
      </c>
    </row>
    <row r="795" spans="1:3" x14ac:dyDescent="0.55000000000000004">
      <c r="A795" s="18">
        <v>38521</v>
      </c>
      <c r="B795" s="16">
        <v>4</v>
      </c>
      <c r="C795" s="16">
        <v>2</v>
      </c>
    </row>
    <row r="796" spans="1:3" x14ac:dyDescent="0.55000000000000004">
      <c r="A796" s="18">
        <v>38522</v>
      </c>
      <c r="B796" s="16">
        <v>3</v>
      </c>
      <c r="C796" s="16">
        <v>20</v>
      </c>
    </row>
    <row r="797" spans="1:3" x14ac:dyDescent="0.55000000000000004">
      <c r="A797" s="18">
        <v>38523</v>
      </c>
      <c r="B797" s="16">
        <v>1</v>
      </c>
      <c r="C797" s="16">
        <v>56</v>
      </c>
    </row>
    <row r="798" spans="1:3" x14ac:dyDescent="0.55000000000000004">
      <c r="A798" s="18">
        <v>38523</v>
      </c>
      <c r="B798" s="16">
        <v>2</v>
      </c>
      <c r="C798" s="16">
        <v>83</v>
      </c>
    </row>
    <row r="799" spans="1:3" x14ac:dyDescent="0.55000000000000004">
      <c r="A799" s="18">
        <v>38524</v>
      </c>
      <c r="B799" s="16">
        <v>4</v>
      </c>
      <c r="C799" s="16">
        <v>2</v>
      </c>
    </row>
    <row r="800" spans="1:3" x14ac:dyDescent="0.55000000000000004">
      <c r="A800" s="18">
        <v>38525</v>
      </c>
      <c r="B800" s="16">
        <v>3</v>
      </c>
      <c r="C800" s="16">
        <v>27</v>
      </c>
    </row>
    <row r="801" spans="1:3" x14ac:dyDescent="0.55000000000000004">
      <c r="A801" s="18">
        <v>38526</v>
      </c>
      <c r="B801" s="16">
        <v>1</v>
      </c>
      <c r="C801" s="16">
        <v>26</v>
      </c>
    </row>
    <row r="802" spans="1:3" x14ac:dyDescent="0.55000000000000004">
      <c r="A802" s="18">
        <v>38526</v>
      </c>
      <c r="B802" s="16">
        <v>2</v>
      </c>
      <c r="C802" s="16">
        <v>66</v>
      </c>
    </row>
    <row r="803" spans="1:3" x14ac:dyDescent="0.55000000000000004">
      <c r="A803" s="18">
        <v>38527</v>
      </c>
      <c r="B803" s="16">
        <v>4</v>
      </c>
      <c r="C803" s="16">
        <v>4</v>
      </c>
    </row>
    <row r="804" spans="1:3" x14ac:dyDescent="0.55000000000000004">
      <c r="A804" s="18">
        <v>38528</v>
      </c>
      <c r="B804" s="16">
        <v>3</v>
      </c>
      <c r="C804" s="16">
        <v>21</v>
      </c>
    </row>
    <row r="805" spans="1:3" x14ac:dyDescent="0.55000000000000004">
      <c r="A805" s="18">
        <v>38529</v>
      </c>
      <c r="B805" s="16">
        <v>1</v>
      </c>
      <c r="C805" s="16">
        <v>47</v>
      </c>
    </row>
    <row r="806" spans="1:3" x14ac:dyDescent="0.55000000000000004">
      <c r="A806" s="18">
        <v>38529</v>
      </c>
      <c r="B806" s="16">
        <v>2</v>
      </c>
      <c r="C806" s="16">
        <v>107</v>
      </c>
    </row>
    <row r="807" spans="1:3" x14ac:dyDescent="0.55000000000000004">
      <c r="A807" s="18">
        <v>38530</v>
      </c>
      <c r="B807" s="16">
        <v>4</v>
      </c>
      <c r="C807" s="16">
        <v>1</v>
      </c>
    </row>
    <row r="808" spans="1:3" x14ac:dyDescent="0.55000000000000004">
      <c r="A808" s="18">
        <v>38531</v>
      </c>
      <c r="B808" s="16">
        <v>3</v>
      </c>
      <c r="C808" s="16">
        <v>29</v>
      </c>
    </row>
    <row r="809" spans="1:3" x14ac:dyDescent="0.55000000000000004">
      <c r="A809" s="18">
        <v>38532</v>
      </c>
      <c r="B809" s="16">
        <v>1</v>
      </c>
      <c r="C809" s="16">
        <v>36</v>
      </c>
    </row>
    <row r="810" spans="1:3" x14ac:dyDescent="0.55000000000000004">
      <c r="A810" s="18">
        <v>38532</v>
      </c>
      <c r="B810" s="16">
        <v>2</v>
      </c>
      <c r="C810" s="16">
        <v>112</v>
      </c>
    </row>
    <row r="811" spans="1:3" x14ac:dyDescent="0.55000000000000004">
      <c r="A811" s="18">
        <v>38533</v>
      </c>
      <c r="B811" s="16">
        <v>4</v>
      </c>
      <c r="C811" s="16">
        <v>3</v>
      </c>
    </row>
    <row r="812" spans="1:3" x14ac:dyDescent="0.55000000000000004">
      <c r="A812" s="18">
        <v>38534</v>
      </c>
      <c r="B812" s="16">
        <v>3</v>
      </c>
      <c r="C812" s="16">
        <v>42</v>
      </c>
    </row>
    <row r="813" spans="1:3" x14ac:dyDescent="0.55000000000000004">
      <c r="A813" s="18">
        <v>38535</v>
      </c>
      <c r="B813" s="16">
        <v>1</v>
      </c>
      <c r="C813" s="16">
        <v>39</v>
      </c>
    </row>
    <row r="814" spans="1:3" x14ac:dyDescent="0.55000000000000004">
      <c r="A814" s="18">
        <v>38535</v>
      </c>
      <c r="B814" s="16">
        <v>2</v>
      </c>
      <c r="C814" s="16">
        <v>122</v>
      </c>
    </row>
    <row r="815" spans="1:3" x14ac:dyDescent="0.55000000000000004">
      <c r="A815" s="18">
        <v>38536</v>
      </c>
      <c r="B815" s="16">
        <v>4</v>
      </c>
      <c r="C815" s="16">
        <v>1</v>
      </c>
    </row>
    <row r="816" spans="1:3" x14ac:dyDescent="0.55000000000000004">
      <c r="A816" s="18">
        <v>38537</v>
      </c>
      <c r="B816" s="16">
        <v>3</v>
      </c>
      <c r="C816" s="16">
        <v>41</v>
      </c>
    </row>
    <row r="817" spans="1:3" x14ac:dyDescent="0.55000000000000004">
      <c r="A817" s="18">
        <v>38538</v>
      </c>
      <c r="B817" s="16">
        <v>1</v>
      </c>
      <c r="C817" s="16">
        <v>71</v>
      </c>
    </row>
    <row r="818" spans="1:3" x14ac:dyDescent="0.55000000000000004">
      <c r="A818" s="18">
        <v>38538</v>
      </c>
      <c r="B818" s="16">
        <v>2</v>
      </c>
      <c r="C818" s="16">
        <v>120</v>
      </c>
    </row>
    <row r="819" spans="1:3" x14ac:dyDescent="0.55000000000000004">
      <c r="A819" s="18">
        <v>38540</v>
      </c>
      <c r="B819" s="16">
        <v>3</v>
      </c>
      <c r="C819" s="16">
        <v>47</v>
      </c>
    </row>
    <row r="820" spans="1:3" x14ac:dyDescent="0.55000000000000004">
      <c r="A820" s="18">
        <v>38541</v>
      </c>
      <c r="B820" s="16">
        <v>1</v>
      </c>
      <c r="C820" s="16">
        <v>65</v>
      </c>
    </row>
    <row r="821" spans="1:3" x14ac:dyDescent="0.55000000000000004">
      <c r="A821" s="18">
        <v>38541</v>
      </c>
      <c r="B821" s="16">
        <v>2</v>
      </c>
      <c r="C821" s="16">
        <v>98</v>
      </c>
    </row>
    <row r="822" spans="1:3" x14ac:dyDescent="0.55000000000000004">
      <c r="A822" s="18">
        <v>38543</v>
      </c>
      <c r="B822" s="16">
        <v>3</v>
      </c>
      <c r="C822" s="16">
        <v>43</v>
      </c>
    </row>
    <row r="823" spans="1:3" x14ac:dyDescent="0.55000000000000004">
      <c r="A823" s="18">
        <v>38544</v>
      </c>
      <c r="B823" s="16">
        <v>1</v>
      </c>
      <c r="C823" s="16">
        <v>52</v>
      </c>
    </row>
    <row r="824" spans="1:3" x14ac:dyDescent="0.55000000000000004">
      <c r="A824" s="18">
        <v>38544</v>
      </c>
      <c r="B824" s="16">
        <v>2</v>
      </c>
      <c r="C824" s="16">
        <v>119</v>
      </c>
    </row>
    <row r="825" spans="1:3" x14ac:dyDescent="0.55000000000000004">
      <c r="A825" s="18">
        <v>38545</v>
      </c>
      <c r="B825" s="16">
        <v>4</v>
      </c>
      <c r="C825" s="16">
        <v>1</v>
      </c>
    </row>
    <row r="826" spans="1:3" x14ac:dyDescent="0.55000000000000004">
      <c r="A826" s="18">
        <v>38546</v>
      </c>
      <c r="B826" s="16">
        <v>3</v>
      </c>
      <c r="C826" s="16">
        <v>47</v>
      </c>
    </row>
    <row r="827" spans="1:3" x14ac:dyDescent="0.55000000000000004">
      <c r="A827" s="18">
        <v>38547</v>
      </c>
      <c r="B827" s="16">
        <v>1</v>
      </c>
      <c r="C827" s="16">
        <v>41</v>
      </c>
    </row>
    <row r="828" spans="1:3" x14ac:dyDescent="0.55000000000000004">
      <c r="A828" s="18">
        <v>38547</v>
      </c>
      <c r="B828" s="16">
        <v>2</v>
      </c>
      <c r="C828" s="16">
        <v>94</v>
      </c>
    </row>
    <row r="829" spans="1:3" x14ac:dyDescent="0.55000000000000004">
      <c r="A829" s="18">
        <v>38548</v>
      </c>
      <c r="B829" s="16">
        <v>4</v>
      </c>
      <c r="C829" s="16">
        <v>1</v>
      </c>
    </row>
    <row r="830" spans="1:3" x14ac:dyDescent="0.55000000000000004">
      <c r="A830" s="18">
        <v>38549</v>
      </c>
      <c r="B830" s="16">
        <v>3</v>
      </c>
      <c r="C830" s="16">
        <v>57</v>
      </c>
    </row>
    <row r="831" spans="1:3" x14ac:dyDescent="0.55000000000000004">
      <c r="A831" s="18">
        <v>38550</v>
      </c>
      <c r="B831" s="16">
        <v>1</v>
      </c>
      <c r="C831" s="16">
        <v>62</v>
      </c>
    </row>
    <row r="832" spans="1:3" x14ac:dyDescent="0.55000000000000004">
      <c r="A832" s="18">
        <v>38550</v>
      </c>
      <c r="B832" s="16">
        <v>2</v>
      </c>
      <c r="C832" s="16">
        <v>75</v>
      </c>
    </row>
    <row r="833" spans="1:3" x14ac:dyDescent="0.55000000000000004">
      <c r="A833" s="18">
        <v>38551</v>
      </c>
      <c r="B833" s="16">
        <v>4</v>
      </c>
      <c r="C833" s="16">
        <v>1</v>
      </c>
    </row>
    <row r="834" spans="1:3" x14ac:dyDescent="0.55000000000000004">
      <c r="A834" s="18">
        <v>38552</v>
      </c>
      <c r="B834" s="16">
        <v>3</v>
      </c>
      <c r="C834" s="16">
        <v>45</v>
      </c>
    </row>
    <row r="835" spans="1:3" x14ac:dyDescent="0.55000000000000004">
      <c r="A835" s="18">
        <v>38553</v>
      </c>
      <c r="B835" s="16">
        <v>1</v>
      </c>
      <c r="C835" s="16">
        <v>69</v>
      </c>
    </row>
    <row r="836" spans="1:3" x14ac:dyDescent="0.55000000000000004">
      <c r="A836" s="18">
        <v>38553</v>
      </c>
      <c r="B836" s="16">
        <v>2</v>
      </c>
      <c r="C836" s="16">
        <v>62</v>
      </c>
    </row>
    <row r="837" spans="1:3" x14ac:dyDescent="0.55000000000000004">
      <c r="A837" s="18">
        <v>38554</v>
      </c>
      <c r="B837" s="16">
        <v>4</v>
      </c>
      <c r="C837" s="16">
        <v>2</v>
      </c>
    </row>
    <row r="838" spans="1:3" x14ac:dyDescent="0.55000000000000004">
      <c r="A838" s="18">
        <v>38555</v>
      </c>
      <c r="B838" s="16">
        <v>3</v>
      </c>
      <c r="C838" s="16">
        <v>27</v>
      </c>
    </row>
    <row r="839" spans="1:3" x14ac:dyDescent="0.55000000000000004">
      <c r="A839" s="18">
        <v>38556</v>
      </c>
      <c r="B839" s="16">
        <v>1</v>
      </c>
      <c r="C839" s="16">
        <v>66</v>
      </c>
    </row>
    <row r="840" spans="1:3" x14ac:dyDescent="0.55000000000000004">
      <c r="A840" s="18">
        <v>38556</v>
      </c>
      <c r="B840" s="16">
        <v>2</v>
      </c>
      <c r="C840" s="16">
        <v>55</v>
      </c>
    </row>
    <row r="841" spans="1:3" x14ac:dyDescent="0.55000000000000004">
      <c r="A841" s="18">
        <v>38557</v>
      </c>
      <c r="B841" s="16">
        <v>4</v>
      </c>
      <c r="C841" s="16">
        <v>2</v>
      </c>
    </row>
    <row r="842" spans="1:3" x14ac:dyDescent="0.55000000000000004">
      <c r="A842" s="18">
        <v>38558</v>
      </c>
      <c r="B842" s="16">
        <v>3</v>
      </c>
      <c r="C842" s="16">
        <v>33</v>
      </c>
    </row>
    <row r="843" spans="1:3" x14ac:dyDescent="0.55000000000000004">
      <c r="A843" s="18">
        <v>38559</v>
      </c>
      <c r="B843" s="16">
        <v>1</v>
      </c>
      <c r="C843" s="16">
        <v>37</v>
      </c>
    </row>
    <row r="844" spans="1:3" x14ac:dyDescent="0.55000000000000004">
      <c r="A844" s="18">
        <v>38559</v>
      </c>
      <c r="B844" s="16">
        <v>2</v>
      </c>
      <c r="C844" s="16">
        <v>68</v>
      </c>
    </row>
    <row r="845" spans="1:3" x14ac:dyDescent="0.55000000000000004">
      <c r="A845" s="18">
        <v>38561</v>
      </c>
      <c r="B845" s="16">
        <v>3</v>
      </c>
      <c r="C845" s="16">
        <v>11</v>
      </c>
    </row>
    <row r="846" spans="1:3" x14ac:dyDescent="0.55000000000000004">
      <c r="A846" s="18">
        <v>38562</v>
      </c>
      <c r="B846" s="16">
        <v>1</v>
      </c>
      <c r="C846" s="16">
        <v>52</v>
      </c>
    </row>
    <row r="847" spans="1:3" x14ac:dyDescent="0.55000000000000004">
      <c r="A847" s="18">
        <v>38562</v>
      </c>
      <c r="B847" s="16">
        <v>2</v>
      </c>
      <c r="C847" s="16">
        <v>45</v>
      </c>
    </row>
    <row r="848" spans="1:3" x14ac:dyDescent="0.55000000000000004">
      <c r="A848" s="18">
        <v>38564</v>
      </c>
      <c r="B848" s="16">
        <v>3</v>
      </c>
      <c r="C848" s="16">
        <v>12</v>
      </c>
    </row>
    <row r="849" spans="1:3" x14ac:dyDescent="0.55000000000000004">
      <c r="A849" s="18">
        <v>38565</v>
      </c>
      <c r="B849" s="16">
        <v>1</v>
      </c>
      <c r="C849" s="16">
        <v>36</v>
      </c>
    </row>
    <row r="850" spans="1:3" x14ac:dyDescent="0.55000000000000004">
      <c r="A850" s="18">
        <v>38565</v>
      </c>
      <c r="B850" s="16">
        <v>2</v>
      </c>
      <c r="C850" s="16">
        <v>28</v>
      </c>
    </row>
    <row r="851" spans="1:3" x14ac:dyDescent="0.55000000000000004">
      <c r="A851" s="18">
        <v>38566</v>
      </c>
      <c r="B851" s="16">
        <v>4</v>
      </c>
      <c r="C851" s="16">
        <v>1</v>
      </c>
    </row>
    <row r="852" spans="1:3" x14ac:dyDescent="0.55000000000000004">
      <c r="A852" s="18">
        <v>38567</v>
      </c>
      <c r="B852" s="16">
        <v>3</v>
      </c>
      <c r="C852" s="16">
        <v>4</v>
      </c>
    </row>
    <row r="853" spans="1:3" x14ac:dyDescent="0.55000000000000004">
      <c r="A853" s="18">
        <v>38568</v>
      </c>
      <c r="B853" s="16">
        <v>1</v>
      </c>
      <c r="C853" s="16">
        <v>16</v>
      </c>
    </row>
    <row r="854" spans="1:3" x14ac:dyDescent="0.55000000000000004">
      <c r="A854" s="18">
        <v>38568</v>
      </c>
      <c r="B854" s="16">
        <v>2</v>
      </c>
      <c r="C854" s="16">
        <v>20</v>
      </c>
    </row>
    <row r="855" spans="1:3" x14ac:dyDescent="0.55000000000000004">
      <c r="A855" s="18">
        <v>38570</v>
      </c>
      <c r="B855" s="16">
        <v>3</v>
      </c>
      <c r="C855" s="16">
        <v>3</v>
      </c>
    </row>
    <row r="856" spans="1:3" x14ac:dyDescent="0.55000000000000004">
      <c r="A856" s="18">
        <v>38571</v>
      </c>
      <c r="B856" s="16">
        <v>1</v>
      </c>
      <c r="C856" s="16">
        <v>14</v>
      </c>
    </row>
    <row r="857" spans="1:3" x14ac:dyDescent="0.55000000000000004">
      <c r="A857" s="18">
        <v>38571</v>
      </c>
      <c r="B857" s="16">
        <v>2</v>
      </c>
      <c r="C857" s="16">
        <v>10</v>
      </c>
    </row>
    <row r="858" spans="1:3" x14ac:dyDescent="0.55000000000000004">
      <c r="A858" s="18">
        <v>38573</v>
      </c>
      <c r="B858" s="16">
        <v>3</v>
      </c>
      <c r="C858" s="16">
        <v>2</v>
      </c>
    </row>
    <row r="859" spans="1:3" x14ac:dyDescent="0.55000000000000004">
      <c r="A859" s="18">
        <v>38574</v>
      </c>
      <c r="B859" s="16">
        <v>1</v>
      </c>
      <c r="C859" s="16">
        <v>6</v>
      </c>
    </row>
    <row r="860" spans="1:3" x14ac:dyDescent="0.55000000000000004">
      <c r="A860" s="18">
        <v>38574</v>
      </c>
      <c r="B860" s="16">
        <v>2</v>
      </c>
      <c r="C860" s="16">
        <v>4</v>
      </c>
    </row>
    <row r="861" spans="1:3" x14ac:dyDescent="0.55000000000000004">
      <c r="A861" s="18">
        <v>38576</v>
      </c>
      <c r="B861" s="16">
        <v>3</v>
      </c>
      <c r="C861" s="16">
        <v>1</v>
      </c>
    </row>
    <row r="862" spans="1:3" x14ac:dyDescent="0.55000000000000004">
      <c r="A862" s="18">
        <v>38577</v>
      </c>
      <c r="B862" s="16">
        <v>1</v>
      </c>
      <c r="C862" s="16">
        <v>1</v>
      </c>
    </row>
    <row r="863" spans="1:3" x14ac:dyDescent="0.55000000000000004">
      <c r="A863" s="18">
        <v>38577</v>
      </c>
      <c r="B863" s="16">
        <v>2</v>
      </c>
      <c r="C863" s="16">
        <v>5</v>
      </c>
    </row>
    <row r="864" spans="1:3" x14ac:dyDescent="0.55000000000000004">
      <c r="A864" s="18">
        <v>38580</v>
      </c>
      <c r="B864" s="16">
        <v>1</v>
      </c>
      <c r="C864" s="16">
        <v>6</v>
      </c>
    </row>
    <row r="865" spans="1:3" x14ac:dyDescent="0.55000000000000004">
      <c r="A865" s="18">
        <v>38580</v>
      </c>
      <c r="B865" s="16">
        <v>2</v>
      </c>
      <c r="C865" s="16">
        <v>2</v>
      </c>
    </row>
    <row r="866" spans="1:3" x14ac:dyDescent="0.55000000000000004">
      <c r="A866" s="18">
        <v>38583</v>
      </c>
      <c r="B866" s="16">
        <v>1</v>
      </c>
      <c r="C866" s="16">
        <v>2</v>
      </c>
    </row>
    <row r="867" spans="1:3" x14ac:dyDescent="0.55000000000000004">
      <c r="A867" s="18">
        <v>38586</v>
      </c>
      <c r="B867" s="16">
        <v>2</v>
      </c>
      <c r="C867" s="16">
        <v>1</v>
      </c>
    </row>
    <row r="868" spans="1:3" x14ac:dyDescent="0.55000000000000004">
      <c r="A868" s="18">
        <v>38592</v>
      </c>
      <c r="B868" s="16">
        <v>1</v>
      </c>
      <c r="C868" s="16">
        <v>1</v>
      </c>
    </row>
    <row r="869" spans="1:3" x14ac:dyDescent="0.55000000000000004">
      <c r="A869" s="18">
        <v>38595</v>
      </c>
      <c r="B869" s="16">
        <v>1</v>
      </c>
      <c r="C869" s="16">
        <v>1</v>
      </c>
    </row>
    <row r="870" spans="1:3" x14ac:dyDescent="0.55000000000000004">
      <c r="A870" s="18">
        <v>38842</v>
      </c>
      <c r="B870" s="16">
        <v>3</v>
      </c>
      <c r="C870" s="16">
        <v>2</v>
      </c>
    </row>
    <row r="871" spans="1:3" x14ac:dyDescent="0.55000000000000004">
      <c r="A871" s="18">
        <v>38843</v>
      </c>
      <c r="B871" s="16">
        <v>2</v>
      </c>
      <c r="C871" s="16">
        <v>2</v>
      </c>
    </row>
    <row r="872" spans="1:3" x14ac:dyDescent="0.55000000000000004">
      <c r="A872" s="18">
        <v>38846</v>
      </c>
      <c r="B872" s="16">
        <v>1</v>
      </c>
      <c r="C872" s="16">
        <v>1</v>
      </c>
    </row>
    <row r="873" spans="1:3" x14ac:dyDescent="0.55000000000000004">
      <c r="A873" s="18">
        <v>38849</v>
      </c>
      <c r="B873" s="16">
        <v>2</v>
      </c>
      <c r="C873" s="16">
        <v>3</v>
      </c>
    </row>
    <row r="874" spans="1:3" x14ac:dyDescent="0.55000000000000004">
      <c r="A874" s="18">
        <v>38851</v>
      </c>
      <c r="B874" s="16">
        <v>3</v>
      </c>
      <c r="C874" s="16">
        <v>2</v>
      </c>
    </row>
    <row r="875" spans="1:3" x14ac:dyDescent="0.55000000000000004">
      <c r="A875" s="18">
        <v>38852</v>
      </c>
      <c r="B875" s="16">
        <v>1</v>
      </c>
      <c r="C875" s="16">
        <v>1</v>
      </c>
    </row>
    <row r="876" spans="1:3" x14ac:dyDescent="0.55000000000000004">
      <c r="A876" s="18">
        <v>38852</v>
      </c>
      <c r="B876" s="16">
        <v>2</v>
      </c>
      <c r="C876" s="16">
        <v>2</v>
      </c>
    </row>
    <row r="877" spans="1:3" x14ac:dyDescent="0.55000000000000004">
      <c r="A877" s="18">
        <v>38854</v>
      </c>
      <c r="B877" s="16">
        <v>3</v>
      </c>
      <c r="C877" s="16">
        <v>3</v>
      </c>
    </row>
    <row r="878" spans="1:3" x14ac:dyDescent="0.55000000000000004">
      <c r="A878" s="18">
        <v>38855</v>
      </c>
      <c r="B878" s="16">
        <v>1</v>
      </c>
      <c r="C878" s="16">
        <v>2</v>
      </c>
    </row>
    <row r="879" spans="1:3" x14ac:dyDescent="0.55000000000000004">
      <c r="A879" s="18">
        <v>38855</v>
      </c>
      <c r="B879" s="16">
        <v>2</v>
      </c>
      <c r="C879" s="16">
        <v>4</v>
      </c>
    </row>
    <row r="880" spans="1:3" x14ac:dyDescent="0.55000000000000004">
      <c r="A880" s="18">
        <v>38857</v>
      </c>
      <c r="B880" s="16">
        <v>3</v>
      </c>
      <c r="C880" s="16">
        <v>2</v>
      </c>
    </row>
    <row r="881" spans="1:3" x14ac:dyDescent="0.55000000000000004">
      <c r="A881" s="18">
        <v>38858</v>
      </c>
      <c r="B881" s="16">
        <v>1</v>
      </c>
      <c r="C881" s="16">
        <v>2</v>
      </c>
    </row>
    <row r="882" spans="1:3" x14ac:dyDescent="0.55000000000000004">
      <c r="A882" s="18">
        <v>38858</v>
      </c>
      <c r="B882" s="16">
        <v>2</v>
      </c>
      <c r="C882" s="16">
        <v>8</v>
      </c>
    </row>
    <row r="883" spans="1:3" x14ac:dyDescent="0.55000000000000004">
      <c r="A883" s="18">
        <v>38860</v>
      </c>
      <c r="B883" s="16">
        <v>3</v>
      </c>
      <c r="C883" s="16">
        <v>2</v>
      </c>
    </row>
    <row r="884" spans="1:3" x14ac:dyDescent="0.55000000000000004">
      <c r="A884" s="18">
        <v>38861</v>
      </c>
      <c r="B884" s="16">
        <v>1</v>
      </c>
      <c r="C884" s="16">
        <v>8</v>
      </c>
    </row>
    <row r="885" spans="1:3" x14ac:dyDescent="0.55000000000000004">
      <c r="A885" s="18">
        <v>38861</v>
      </c>
      <c r="B885" s="16">
        <v>2</v>
      </c>
      <c r="C885" s="16">
        <v>4</v>
      </c>
    </row>
    <row r="886" spans="1:3" x14ac:dyDescent="0.55000000000000004">
      <c r="A886" s="18">
        <v>38864</v>
      </c>
      <c r="B886" s="16">
        <v>1</v>
      </c>
      <c r="C886" s="16">
        <v>7</v>
      </c>
    </row>
    <row r="887" spans="1:3" x14ac:dyDescent="0.55000000000000004">
      <c r="A887" s="18">
        <v>38864</v>
      </c>
      <c r="B887" s="16">
        <v>2</v>
      </c>
      <c r="C887" s="16">
        <v>11</v>
      </c>
    </row>
    <row r="888" spans="1:3" x14ac:dyDescent="0.55000000000000004">
      <c r="A888" s="18">
        <v>38866</v>
      </c>
      <c r="B888" s="16">
        <v>3</v>
      </c>
      <c r="C888" s="16">
        <v>4</v>
      </c>
    </row>
    <row r="889" spans="1:3" x14ac:dyDescent="0.55000000000000004">
      <c r="A889" s="18">
        <v>38867</v>
      </c>
      <c r="B889" s="16">
        <v>1</v>
      </c>
      <c r="C889" s="16">
        <v>6</v>
      </c>
    </row>
    <row r="890" spans="1:3" x14ac:dyDescent="0.55000000000000004">
      <c r="A890" s="18">
        <v>38867</v>
      </c>
      <c r="B890" s="16">
        <v>2</v>
      </c>
      <c r="C890" s="16">
        <v>10</v>
      </c>
    </row>
    <row r="891" spans="1:3" x14ac:dyDescent="0.55000000000000004">
      <c r="A891" s="18">
        <v>38869</v>
      </c>
      <c r="B891" s="16">
        <v>3</v>
      </c>
      <c r="C891" s="16">
        <v>5</v>
      </c>
    </row>
    <row r="892" spans="1:3" x14ac:dyDescent="0.55000000000000004">
      <c r="A892" s="18">
        <v>38870</v>
      </c>
      <c r="B892" s="16">
        <v>1</v>
      </c>
      <c r="C892" s="16">
        <v>6</v>
      </c>
    </row>
    <row r="893" spans="1:3" x14ac:dyDescent="0.55000000000000004">
      <c r="A893" s="18">
        <v>38870</v>
      </c>
      <c r="B893" s="16">
        <v>2</v>
      </c>
      <c r="C893" s="16">
        <v>19</v>
      </c>
    </row>
    <row r="894" spans="1:3" x14ac:dyDescent="0.55000000000000004">
      <c r="A894" s="18">
        <v>38872</v>
      </c>
      <c r="B894" s="16">
        <v>3</v>
      </c>
      <c r="C894" s="16">
        <v>5</v>
      </c>
    </row>
    <row r="895" spans="1:3" x14ac:dyDescent="0.55000000000000004">
      <c r="A895" s="18">
        <v>38873</v>
      </c>
      <c r="B895" s="16">
        <v>1</v>
      </c>
      <c r="C895" s="16">
        <v>10</v>
      </c>
    </row>
    <row r="896" spans="1:3" x14ac:dyDescent="0.55000000000000004">
      <c r="A896" s="18">
        <v>38873</v>
      </c>
      <c r="B896" s="16">
        <v>2</v>
      </c>
      <c r="C896" s="16">
        <v>21</v>
      </c>
    </row>
    <row r="897" spans="1:3" x14ac:dyDescent="0.55000000000000004">
      <c r="A897" s="18">
        <v>38874</v>
      </c>
      <c r="B897" s="16">
        <v>4</v>
      </c>
      <c r="C897" s="16">
        <v>1</v>
      </c>
    </row>
    <row r="898" spans="1:3" x14ac:dyDescent="0.55000000000000004">
      <c r="A898" s="18">
        <v>38875</v>
      </c>
      <c r="B898" s="16">
        <v>3</v>
      </c>
      <c r="C898" s="16">
        <v>20</v>
      </c>
    </row>
    <row r="899" spans="1:3" x14ac:dyDescent="0.55000000000000004">
      <c r="A899" s="18">
        <v>38876</v>
      </c>
      <c r="B899" s="16">
        <v>1</v>
      </c>
      <c r="C899" s="16">
        <v>14</v>
      </c>
    </row>
    <row r="900" spans="1:3" x14ac:dyDescent="0.55000000000000004">
      <c r="A900" s="18">
        <v>38876</v>
      </c>
      <c r="B900" s="16">
        <v>2</v>
      </c>
      <c r="C900" s="16">
        <v>37</v>
      </c>
    </row>
    <row r="901" spans="1:3" x14ac:dyDescent="0.55000000000000004">
      <c r="A901" s="18">
        <v>38878</v>
      </c>
      <c r="B901" s="16">
        <v>3</v>
      </c>
      <c r="C901" s="16">
        <v>11</v>
      </c>
    </row>
    <row r="902" spans="1:3" x14ac:dyDescent="0.55000000000000004">
      <c r="A902" s="18">
        <v>38879</v>
      </c>
      <c r="B902" s="16">
        <v>1</v>
      </c>
      <c r="C902" s="16">
        <v>12</v>
      </c>
    </row>
    <row r="903" spans="1:3" x14ac:dyDescent="0.55000000000000004">
      <c r="A903" s="18">
        <v>38879</v>
      </c>
      <c r="B903" s="16">
        <v>2</v>
      </c>
      <c r="C903" s="16">
        <v>30</v>
      </c>
    </row>
    <row r="904" spans="1:3" x14ac:dyDescent="0.55000000000000004">
      <c r="A904" s="18">
        <v>38881</v>
      </c>
      <c r="B904" s="16">
        <v>3</v>
      </c>
      <c r="C904" s="16">
        <v>17</v>
      </c>
    </row>
    <row r="905" spans="1:3" x14ac:dyDescent="0.55000000000000004">
      <c r="A905" s="18">
        <v>38882</v>
      </c>
      <c r="B905" s="16">
        <v>1</v>
      </c>
      <c r="C905" s="16">
        <v>36</v>
      </c>
    </row>
    <row r="906" spans="1:3" x14ac:dyDescent="0.55000000000000004">
      <c r="A906" s="18">
        <v>38882</v>
      </c>
      <c r="B906" s="16">
        <v>2</v>
      </c>
      <c r="C906" s="16">
        <v>52</v>
      </c>
    </row>
    <row r="907" spans="1:3" x14ac:dyDescent="0.55000000000000004">
      <c r="A907" s="18">
        <v>38883</v>
      </c>
      <c r="B907" s="16">
        <v>4</v>
      </c>
      <c r="C907" s="16">
        <v>2</v>
      </c>
    </row>
    <row r="908" spans="1:3" x14ac:dyDescent="0.55000000000000004">
      <c r="A908" s="18">
        <v>38884</v>
      </c>
      <c r="B908" s="16">
        <v>3</v>
      </c>
      <c r="C908" s="16">
        <v>17</v>
      </c>
    </row>
    <row r="909" spans="1:3" x14ac:dyDescent="0.55000000000000004">
      <c r="A909" s="18">
        <v>38885</v>
      </c>
      <c r="B909" s="16">
        <v>1</v>
      </c>
      <c r="C909" s="16">
        <v>10</v>
      </c>
    </row>
    <row r="910" spans="1:3" x14ac:dyDescent="0.55000000000000004">
      <c r="A910" s="18">
        <v>38885</v>
      </c>
      <c r="B910" s="16">
        <v>2</v>
      </c>
      <c r="C910" s="16">
        <v>29</v>
      </c>
    </row>
    <row r="911" spans="1:3" x14ac:dyDescent="0.55000000000000004">
      <c r="A911" s="18">
        <v>38887</v>
      </c>
      <c r="B911" s="16">
        <v>3</v>
      </c>
      <c r="C911" s="16">
        <v>19</v>
      </c>
    </row>
    <row r="912" spans="1:3" x14ac:dyDescent="0.55000000000000004">
      <c r="A912" s="18">
        <v>38888</v>
      </c>
      <c r="B912" s="16">
        <v>1</v>
      </c>
      <c r="C912" s="16">
        <v>21</v>
      </c>
    </row>
    <row r="913" spans="1:3" x14ac:dyDescent="0.55000000000000004">
      <c r="A913" s="18">
        <v>38888</v>
      </c>
      <c r="B913" s="16">
        <v>2</v>
      </c>
      <c r="C913" s="16">
        <v>56</v>
      </c>
    </row>
    <row r="914" spans="1:3" x14ac:dyDescent="0.55000000000000004">
      <c r="A914" s="18">
        <v>38889</v>
      </c>
      <c r="B914" s="16">
        <v>4</v>
      </c>
      <c r="C914" s="16">
        <v>1</v>
      </c>
    </row>
    <row r="915" spans="1:3" x14ac:dyDescent="0.55000000000000004">
      <c r="A915" s="18">
        <v>38890</v>
      </c>
      <c r="B915" s="16">
        <v>3</v>
      </c>
      <c r="C915" s="16">
        <v>18</v>
      </c>
    </row>
    <row r="916" spans="1:3" x14ac:dyDescent="0.55000000000000004">
      <c r="A916" s="18">
        <v>38891</v>
      </c>
      <c r="B916" s="16">
        <v>1</v>
      </c>
      <c r="C916" s="16">
        <v>18</v>
      </c>
    </row>
    <row r="917" spans="1:3" x14ac:dyDescent="0.55000000000000004">
      <c r="A917" s="18">
        <v>38891</v>
      </c>
      <c r="B917" s="16">
        <v>2</v>
      </c>
      <c r="C917" s="16">
        <v>57</v>
      </c>
    </row>
    <row r="918" spans="1:3" x14ac:dyDescent="0.55000000000000004">
      <c r="A918" s="18">
        <v>38893</v>
      </c>
      <c r="B918" s="16">
        <v>3</v>
      </c>
      <c r="C918" s="16">
        <v>23</v>
      </c>
    </row>
    <row r="919" spans="1:3" x14ac:dyDescent="0.55000000000000004">
      <c r="A919" s="18">
        <v>38894</v>
      </c>
      <c r="B919" s="16">
        <v>1</v>
      </c>
      <c r="C919" s="16">
        <v>34</v>
      </c>
    </row>
    <row r="920" spans="1:3" x14ac:dyDescent="0.55000000000000004">
      <c r="A920" s="18">
        <v>38894</v>
      </c>
      <c r="B920" s="16">
        <v>2</v>
      </c>
      <c r="C920" s="16">
        <v>52</v>
      </c>
    </row>
    <row r="921" spans="1:3" x14ac:dyDescent="0.55000000000000004">
      <c r="A921" s="18">
        <v>38896</v>
      </c>
      <c r="B921" s="16">
        <v>3</v>
      </c>
      <c r="C921" s="16">
        <v>21</v>
      </c>
    </row>
    <row r="922" spans="1:3" x14ac:dyDescent="0.55000000000000004">
      <c r="A922" s="18">
        <v>38897</v>
      </c>
      <c r="B922" s="16">
        <v>1</v>
      </c>
      <c r="C922" s="16">
        <v>39</v>
      </c>
    </row>
    <row r="923" spans="1:3" x14ac:dyDescent="0.55000000000000004">
      <c r="A923" s="18">
        <v>38897</v>
      </c>
      <c r="B923" s="16">
        <v>2</v>
      </c>
      <c r="C923" s="16">
        <v>68</v>
      </c>
    </row>
    <row r="924" spans="1:3" x14ac:dyDescent="0.55000000000000004">
      <c r="A924" s="18">
        <v>38898</v>
      </c>
      <c r="B924" s="16">
        <v>4</v>
      </c>
      <c r="C924" s="16">
        <v>2</v>
      </c>
    </row>
    <row r="925" spans="1:3" x14ac:dyDescent="0.55000000000000004">
      <c r="A925" s="18">
        <v>38899</v>
      </c>
      <c r="B925" s="16">
        <v>3</v>
      </c>
      <c r="C925" s="16">
        <v>26</v>
      </c>
    </row>
    <row r="926" spans="1:3" x14ac:dyDescent="0.55000000000000004">
      <c r="A926" s="18">
        <v>38900</v>
      </c>
      <c r="B926" s="16">
        <v>1</v>
      </c>
      <c r="C926" s="16">
        <v>44</v>
      </c>
    </row>
    <row r="927" spans="1:3" x14ac:dyDescent="0.55000000000000004">
      <c r="A927" s="18">
        <v>38900</v>
      </c>
      <c r="B927" s="16">
        <v>2</v>
      </c>
      <c r="C927" s="16">
        <v>86</v>
      </c>
    </row>
    <row r="928" spans="1:3" x14ac:dyDescent="0.55000000000000004">
      <c r="A928" s="18">
        <v>38901</v>
      </c>
      <c r="B928" s="16">
        <v>4</v>
      </c>
      <c r="C928" s="16">
        <v>1</v>
      </c>
    </row>
    <row r="929" spans="1:3" x14ac:dyDescent="0.55000000000000004">
      <c r="A929" s="18">
        <v>38902</v>
      </c>
      <c r="B929" s="16">
        <v>3</v>
      </c>
      <c r="C929" s="16">
        <v>33</v>
      </c>
    </row>
    <row r="930" spans="1:3" x14ac:dyDescent="0.55000000000000004">
      <c r="A930" s="18">
        <v>38903</v>
      </c>
      <c r="B930" s="16">
        <v>1</v>
      </c>
      <c r="C930" s="16">
        <v>46</v>
      </c>
    </row>
    <row r="931" spans="1:3" x14ac:dyDescent="0.55000000000000004">
      <c r="A931" s="18">
        <v>38903</v>
      </c>
      <c r="B931" s="16">
        <v>2</v>
      </c>
      <c r="C931" s="16">
        <v>84</v>
      </c>
    </row>
    <row r="932" spans="1:3" x14ac:dyDescent="0.55000000000000004">
      <c r="A932" s="18">
        <v>38904</v>
      </c>
      <c r="B932" s="16">
        <v>4</v>
      </c>
      <c r="C932" s="16">
        <v>3</v>
      </c>
    </row>
    <row r="933" spans="1:3" x14ac:dyDescent="0.55000000000000004">
      <c r="A933" s="18">
        <v>38905</v>
      </c>
      <c r="B933" s="16">
        <v>3</v>
      </c>
      <c r="C933" s="16">
        <v>30</v>
      </c>
    </row>
    <row r="934" spans="1:3" x14ac:dyDescent="0.55000000000000004">
      <c r="A934" s="18">
        <v>38906</v>
      </c>
      <c r="B934" s="16">
        <v>1</v>
      </c>
      <c r="C934" s="16">
        <v>43</v>
      </c>
    </row>
    <row r="935" spans="1:3" x14ac:dyDescent="0.55000000000000004">
      <c r="A935" s="18">
        <v>38906</v>
      </c>
      <c r="B935" s="16">
        <v>2</v>
      </c>
      <c r="C935" s="16">
        <v>92</v>
      </c>
    </row>
    <row r="936" spans="1:3" x14ac:dyDescent="0.55000000000000004">
      <c r="A936" s="18">
        <v>38907</v>
      </c>
      <c r="B936" s="16">
        <v>4</v>
      </c>
      <c r="C936" s="16">
        <v>2</v>
      </c>
    </row>
    <row r="937" spans="1:3" x14ac:dyDescent="0.55000000000000004">
      <c r="A937" s="18">
        <v>38908</v>
      </c>
      <c r="B937" s="16">
        <v>3</v>
      </c>
      <c r="C937" s="16">
        <v>32</v>
      </c>
    </row>
    <row r="938" spans="1:3" x14ac:dyDescent="0.55000000000000004">
      <c r="A938" s="18">
        <v>38909</v>
      </c>
      <c r="B938" s="16">
        <v>1</v>
      </c>
      <c r="C938" s="16">
        <v>34</v>
      </c>
    </row>
    <row r="939" spans="1:3" x14ac:dyDescent="0.55000000000000004">
      <c r="A939" s="18">
        <v>38909</v>
      </c>
      <c r="B939" s="16">
        <v>2</v>
      </c>
      <c r="C939" s="16">
        <v>111</v>
      </c>
    </row>
    <row r="940" spans="1:3" x14ac:dyDescent="0.55000000000000004">
      <c r="A940" s="18">
        <v>38910</v>
      </c>
      <c r="B940" s="16">
        <v>4</v>
      </c>
      <c r="C940" s="16">
        <v>1</v>
      </c>
    </row>
    <row r="941" spans="1:3" x14ac:dyDescent="0.55000000000000004">
      <c r="A941" s="18">
        <v>38911</v>
      </c>
      <c r="B941" s="16">
        <v>3</v>
      </c>
      <c r="C941" s="16">
        <v>37</v>
      </c>
    </row>
    <row r="942" spans="1:3" x14ac:dyDescent="0.55000000000000004">
      <c r="A942" s="18">
        <v>38912</v>
      </c>
      <c r="B942" s="16">
        <v>1</v>
      </c>
      <c r="C942" s="16">
        <v>59</v>
      </c>
    </row>
    <row r="943" spans="1:3" x14ac:dyDescent="0.55000000000000004">
      <c r="A943" s="18">
        <v>38912</v>
      </c>
      <c r="B943" s="16">
        <v>2</v>
      </c>
      <c r="C943" s="16">
        <v>97</v>
      </c>
    </row>
    <row r="944" spans="1:3" x14ac:dyDescent="0.55000000000000004">
      <c r="A944" s="18">
        <v>38913</v>
      </c>
      <c r="B944" s="16">
        <v>4</v>
      </c>
      <c r="C944" s="16">
        <v>3</v>
      </c>
    </row>
    <row r="945" spans="1:3" x14ac:dyDescent="0.55000000000000004">
      <c r="A945" s="18">
        <v>38914</v>
      </c>
      <c r="B945" s="16">
        <v>3</v>
      </c>
      <c r="C945" s="16">
        <v>20</v>
      </c>
    </row>
    <row r="946" spans="1:3" x14ac:dyDescent="0.55000000000000004">
      <c r="A946" s="18">
        <v>38915</v>
      </c>
      <c r="B946" s="16">
        <v>1</v>
      </c>
      <c r="C946" s="16">
        <v>42</v>
      </c>
    </row>
    <row r="947" spans="1:3" x14ac:dyDescent="0.55000000000000004">
      <c r="A947" s="18">
        <v>38915</v>
      </c>
      <c r="B947" s="16">
        <v>2</v>
      </c>
      <c r="C947" s="16">
        <v>62</v>
      </c>
    </row>
    <row r="948" spans="1:3" x14ac:dyDescent="0.55000000000000004">
      <c r="A948" s="18">
        <v>38916</v>
      </c>
      <c r="B948" s="16">
        <v>4</v>
      </c>
      <c r="C948" s="16">
        <v>1</v>
      </c>
    </row>
    <row r="949" spans="1:3" x14ac:dyDescent="0.55000000000000004">
      <c r="A949" s="18">
        <v>38917</v>
      </c>
      <c r="B949" s="16">
        <v>3</v>
      </c>
      <c r="C949" s="16">
        <v>25</v>
      </c>
    </row>
    <row r="950" spans="1:3" x14ac:dyDescent="0.55000000000000004">
      <c r="A950" s="18">
        <v>38918</v>
      </c>
      <c r="B950" s="16">
        <v>1</v>
      </c>
      <c r="C950" s="16">
        <v>46</v>
      </c>
    </row>
    <row r="951" spans="1:3" x14ac:dyDescent="0.55000000000000004">
      <c r="A951" s="18">
        <v>38918</v>
      </c>
      <c r="B951" s="16">
        <v>2</v>
      </c>
      <c r="C951" s="16">
        <v>48</v>
      </c>
    </row>
    <row r="952" spans="1:3" x14ac:dyDescent="0.55000000000000004">
      <c r="A952" s="18">
        <v>38919</v>
      </c>
      <c r="B952" s="16">
        <v>4</v>
      </c>
      <c r="C952" s="16">
        <v>2</v>
      </c>
    </row>
    <row r="953" spans="1:3" x14ac:dyDescent="0.55000000000000004">
      <c r="A953" s="18">
        <v>38920</v>
      </c>
      <c r="B953" s="16">
        <v>3</v>
      </c>
      <c r="C953" s="16">
        <v>8</v>
      </c>
    </row>
    <row r="954" spans="1:3" x14ac:dyDescent="0.55000000000000004">
      <c r="A954" s="18">
        <v>38921</v>
      </c>
      <c r="B954" s="16">
        <v>1</v>
      </c>
      <c r="C954" s="16">
        <v>30</v>
      </c>
    </row>
    <row r="955" spans="1:3" x14ac:dyDescent="0.55000000000000004">
      <c r="A955" s="18">
        <v>38921</v>
      </c>
      <c r="B955" s="16">
        <v>2</v>
      </c>
      <c r="C955" s="16">
        <v>34</v>
      </c>
    </row>
    <row r="956" spans="1:3" x14ac:dyDescent="0.55000000000000004">
      <c r="A956" s="18">
        <v>38922</v>
      </c>
      <c r="B956" s="16">
        <v>4</v>
      </c>
      <c r="C956" s="16">
        <v>1</v>
      </c>
    </row>
    <row r="957" spans="1:3" x14ac:dyDescent="0.55000000000000004">
      <c r="A957" s="18">
        <v>38923</v>
      </c>
      <c r="B957" s="16">
        <v>3</v>
      </c>
      <c r="C957" s="16">
        <v>5</v>
      </c>
    </row>
    <row r="958" spans="1:3" x14ac:dyDescent="0.55000000000000004">
      <c r="A958" s="18">
        <v>38924</v>
      </c>
      <c r="B958" s="16">
        <v>1</v>
      </c>
      <c r="C958" s="16">
        <v>18</v>
      </c>
    </row>
    <row r="959" spans="1:3" x14ac:dyDescent="0.55000000000000004">
      <c r="A959" s="18">
        <v>38924</v>
      </c>
      <c r="B959" s="16">
        <v>2</v>
      </c>
      <c r="C959" s="16">
        <v>30</v>
      </c>
    </row>
    <row r="960" spans="1:3" x14ac:dyDescent="0.55000000000000004">
      <c r="A960" s="18">
        <v>38925</v>
      </c>
      <c r="B960" s="16">
        <v>4</v>
      </c>
      <c r="C960" s="16">
        <v>1</v>
      </c>
    </row>
    <row r="961" spans="1:3" x14ac:dyDescent="0.55000000000000004">
      <c r="A961" s="18">
        <v>38926</v>
      </c>
      <c r="B961" s="16">
        <v>3</v>
      </c>
      <c r="C961" s="16">
        <v>7</v>
      </c>
    </row>
    <row r="962" spans="1:3" x14ac:dyDescent="0.55000000000000004">
      <c r="A962" s="18">
        <v>38927</v>
      </c>
      <c r="B962" s="16">
        <v>1</v>
      </c>
      <c r="C962" s="16">
        <v>14</v>
      </c>
    </row>
    <row r="963" spans="1:3" x14ac:dyDescent="0.55000000000000004">
      <c r="A963" s="18">
        <v>38927</v>
      </c>
      <c r="B963" s="16">
        <v>2</v>
      </c>
      <c r="C963" s="16">
        <v>23</v>
      </c>
    </row>
    <row r="964" spans="1:3" x14ac:dyDescent="0.55000000000000004">
      <c r="A964" s="18">
        <v>38928</v>
      </c>
      <c r="B964" s="16">
        <v>4</v>
      </c>
      <c r="C964" s="16">
        <v>1</v>
      </c>
    </row>
    <row r="965" spans="1:3" x14ac:dyDescent="0.55000000000000004">
      <c r="A965" s="18">
        <v>38929</v>
      </c>
      <c r="B965" s="16">
        <v>3</v>
      </c>
      <c r="C965" s="16">
        <v>3</v>
      </c>
    </row>
    <row r="966" spans="1:3" x14ac:dyDescent="0.55000000000000004">
      <c r="A966" s="18">
        <v>38930</v>
      </c>
      <c r="B966" s="16">
        <v>1</v>
      </c>
      <c r="C966" s="16">
        <v>7</v>
      </c>
    </row>
    <row r="967" spans="1:3" x14ac:dyDescent="0.55000000000000004">
      <c r="A967" s="18">
        <v>38930</v>
      </c>
      <c r="B967" s="16">
        <v>2</v>
      </c>
      <c r="C967" s="16">
        <v>9</v>
      </c>
    </row>
    <row r="968" spans="1:3" x14ac:dyDescent="0.55000000000000004">
      <c r="A968" s="18">
        <v>38932</v>
      </c>
      <c r="B968" s="16">
        <v>3</v>
      </c>
      <c r="C968" s="16">
        <v>2</v>
      </c>
    </row>
    <row r="969" spans="1:3" x14ac:dyDescent="0.55000000000000004">
      <c r="A969" s="18">
        <v>38933</v>
      </c>
      <c r="B969" s="16">
        <v>1</v>
      </c>
      <c r="C969" s="16">
        <v>3</v>
      </c>
    </row>
    <row r="970" spans="1:3" x14ac:dyDescent="0.55000000000000004">
      <c r="A970" s="18">
        <v>38933</v>
      </c>
      <c r="B970" s="16">
        <v>2</v>
      </c>
      <c r="C970" s="16">
        <v>6</v>
      </c>
    </row>
    <row r="971" spans="1:3" x14ac:dyDescent="0.55000000000000004">
      <c r="A971" s="18">
        <v>38936</v>
      </c>
      <c r="B971" s="16">
        <v>1</v>
      </c>
      <c r="C971" s="16">
        <v>4</v>
      </c>
    </row>
    <row r="972" spans="1:3" x14ac:dyDescent="0.55000000000000004">
      <c r="A972" s="18">
        <v>38936</v>
      </c>
      <c r="B972" s="16">
        <v>2</v>
      </c>
      <c r="C972" s="16">
        <v>2</v>
      </c>
    </row>
    <row r="973" spans="1:3" x14ac:dyDescent="0.55000000000000004">
      <c r="A973" s="18">
        <v>38938</v>
      </c>
      <c r="B973" s="16">
        <v>3</v>
      </c>
      <c r="C973" s="16">
        <v>1</v>
      </c>
    </row>
    <row r="974" spans="1:3" x14ac:dyDescent="0.55000000000000004">
      <c r="A974" s="18">
        <v>38939</v>
      </c>
      <c r="B974" s="16">
        <v>2</v>
      </c>
      <c r="C974" s="16">
        <v>1</v>
      </c>
    </row>
    <row r="975" spans="1:3" x14ac:dyDescent="0.55000000000000004">
      <c r="A975" s="18">
        <v>38942</v>
      </c>
      <c r="B975" s="16">
        <v>1</v>
      </c>
      <c r="C975" s="16">
        <v>2</v>
      </c>
    </row>
    <row r="976" spans="1:3" x14ac:dyDescent="0.55000000000000004">
      <c r="A976" s="18">
        <v>38942</v>
      </c>
      <c r="B976" s="16">
        <v>2</v>
      </c>
      <c r="C976" s="16">
        <v>1</v>
      </c>
    </row>
    <row r="977" spans="1:3" x14ac:dyDescent="0.55000000000000004">
      <c r="A977" s="18">
        <v>38945</v>
      </c>
      <c r="B977" s="16">
        <v>1</v>
      </c>
      <c r="C977" s="16">
        <v>1</v>
      </c>
    </row>
    <row r="978" spans="1:3" x14ac:dyDescent="0.55000000000000004">
      <c r="A978" s="18">
        <v>38945</v>
      </c>
      <c r="B978" s="16">
        <v>2</v>
      </c>
      <c r="C978" s="16">
        <v>1</v>
      </c>
    </row>
    <row r="979" spans="1:3" x14ac:dyDescent="0.55000000000000004">
      <c r="A979" s="18">
        <v>39208</v>
      </c>
      <c r="B979" s="16">
        <v>2</v>
      </c>
      <c r="C979" s="16">
        <v>2</v>
      </c>
    </row>
    <row r="980" spans="1:3" x14ac:dyDescent="0.55000000000000004">
      <c r="A980" s="18">
        <v>39211</v>
      </c>
      <c r="B980" s="16">
        <v>1</v>
      </c>
      <c r="C980" s="16">
        <v>1</v>
      </c>
    </row>
    <row r="981" spans="1:3" x14ac:dyDescent="0.55000000000000004">
      <c r="A981" s="18">
        <v>39213</v>
      </c>
      <c r="B981" s="16">
        <v>3</v>
      </c>
      <c r="C981" s="16">
        <v>1</v>
      </c>
    </row>
    <row r="982" spans="1:3" x14ac:dyDescent="0.55000000000000004">
      <c r="A982" s="18">
        <v>39214</v>
      </c>
      <c r="B982" s="16">
        <v>2</v>
      </c>
      <c r="C982" s="16">
        <v>1</v>
      </c>
    </row>
    <row r="983" spans="1:3" x14ac:dyDescent="0.55000000000000004">
      <c r="A983" s="18">
        <v>39216</v>
      </c>
      <c r="B983" s="16">
        <v>3</v>
      </c>
      <c r="C983" s="16">
        <v>1</v>
      </c>
    </row>
    <row r="984" spans="1:3" x14ac:dyDescent="0.55000000000000004">
      <c r="A984" s="18">
        <v>39217</v>
      </c>
      <c r="B984" s="16">
        <v>1</v>
      </c>
      <c r="C984" s="16">
        <v>1</v>
      </c>
    </row>
    <row r="985" spans="1:3" x14ac:dyDescent="0.55000000000000004">
      <c r="A985" s="18">
        <v>39217</v>
      </c>
      <c r="B985" s="16">
        <v>2</v>
      </c>
      <c r="C985" s="16">
        <v>2</v>
      </c>
    </row>
    <row r="986" spans="1:3" x14ac:dyDescent="0.55000000000000004">
      <c r="A986" s="18">
        <v>39220</v>
      </c>
      <c r="B986" s="16">
        <v>1</v>
      </c>
      <c r="C986" s="16">
        <v>2</v>
      </c>
    </row>
    <row r="987" spans="1:3" x14ac:dyDescent="0.55000000000000004">
      <c r="A987" s="18">
        <v>39223</v>
      </c>
      <c r="B987" s="16">
        <v>1</v>
      </c>
      <c r="C987" s="16">
        <v>1</v>
      </c>
    </row>
    <row r="988" spans="1:3" x14ac:dyDescent="0.55000000000000004">
      <c r="A988" s="18">
        <v>39223</v>
      </c>
      <c r="B988" s="16">
        <v>2</v>
      </c>
      <c r="C988" s="16">
        <v>2</v>
      </c>
    </row>
    <row r="989" spans="1:3" x14ac:dyDescent="0.55000000000000004">
      <c r="A989" s="18">
        <v>39225</v>
      </c>
      <c r="B989" s="16">
        <v>3</v>
      </c>
      <c r="C989" s="16">
        <v>1</v>
      </c>
    </row>
    <row r="990" spans="1:3" x14ac:dyDescent="0.55000000000000004">
      <c r="A990" s="18">
        <v>39226</v>
      </c>
      <c r="B990" s="16">
        <v>1</v>
      </c>
      <c r="C990" s="16">
        <v>1</v>
      </c>
    </row>
    <row r="991" spans="1:3" x14ac:dyDescent="0.55000000000000004">
      <c r="A991" s="18">
        <v>39226</v>
      </c>
      <c r="B991" s="16">
        <v>2</v>
      </c>
      <c r="C991" s="16">
        <v>2</v>
      </c>
    </row>
    <row r="992" spans="1:3" x14ac:dyDescent="0.55000000000000004">
      <c r="A992" s="18">
        <v>39228</v>
      </c>
      <c r="B992" s="16">
        <v>3</v>
      </c>
      <c r="C992" s="16">
        <v>1</v>
      </c>
    </row>
    <row r="993" spans="1:3" x14ac:dyDescent="0.55000000000000004">
      <c r="A993" s="18">
        <v>39229</v>
      </c>
      <c r="B993" s="16">
        <v>1</v>
      </c>
      <c r="C993" s="16">
        <v>3</v>
      </c>
    </row>
    <row r="994" spans="1:3" x14ac:dyDescent="0.55000000000000004">
      <c r="A994" s="18">
        <v>39229</v>
      </c>
      <c r="B994" s="16">
        <v>2</v>
      </c>
      <c r="C994" s="16">
        <v>2</v>
      </c>
    </row>
    <row r="995" spans="1:3" x14ac:dyDescent="0.55000000000000004">
      <c r="A995" s="18">
        <v>39232</v>
      </c>
      <c r="B995" s="16">
        <v>1</v>
      </c>
      <c r="C995" s="16">
        <v>2</v>
      </c>
    </row>
    <row r="996" spans="1:3" x14ac:dyDescent="0.55000000000000004">
      <c r="A996" s="18">
        <v>39232</v>
      </c>
      <c r="B996" s="16">
        <v>2</v>
      </c>
      <c r="C996" s="16">
        <v>2</v>
      </c>
    </row>
    <row r="997" spans="1:3" x14ac:dyDescent="0.55000000000000004">
      <c r="A997" s="18">
        <v>39234</v>
      </c>
      <c r="B997" s="16">
        <v>3</v>
      </c>
      <c r="C997" s="16">
        <v>1</v>
      </c>
    </row>
    <row r="998" spans="1:3" x14ac:dyDescent="0.55000000000000004">
      <c r="A998" s="18">
        <v>39235</v>
      </c>
      <c r="B998" s="16">
        <v>1</v>
      </c>
      <c r="C998" s="16">
        <v>2</v>
      </c>
    </row>
    <row r="999" spans="1:3" x14ac:dyDescent="0.55000000000000004">
      <c r="A999" s="18">
        <v>39235</v>
      </c>
      <c r="B999" s="16">
        <v>2</v>
      </c>
      <c r="C999" s="16">
        <v>2</v>
      </c>
    </row>
    <row r="1000" spans="1:3" x14ac:dyDescent="0.55000000000000004">
      <c r="A1000" s="18">
        <v>39237</v>
      </c>
      <c r="B1000" s="16">
        <v>3</v>
      </c>
      <c r="C1000" s="16">
        <v>1</v>
      </c>
    </row>
    <row r="1001" spans="1:3" x14ac:dyDescent="0.55000000000000004">
      <c r="A1001" s="18">
        <v>39238</v>
      </c>
      <c r="B1001" s="16">
        <v>1</v>
      </c>
      <c r="C1001" s="16">
        <v>1</v>
      </c>
    </row>
    <row r="1002" spans="1:3" x14ac:dyDescent="0.55000000000000004">
      <c r="A1002" s="18">
        <v>39238</v>
      </c>
      <c r="B1002" s="16">
        <v>2</v>
      </c>
      <c r="C1002" s="16">
        <v>2</v>
      </c>
    </row>
    <row r="1003" spans="1:3" x14ac:dyDescent="0.55000000000000004">
      <c r="A1003" s="18">
        <v>39240</v>
      </c>
      <c r="B1003" s="16">
        <v>3</v>
      </c>
      <c r="C1003" s="16">
        <v>1</v>
      </c>
    </row>
    <row r="1004" spans="1:3" x14ac:dyDescent="0.55000000000000004">
      <c r="A1004" s="18">
        <v>39241</v>
      </c>
      <c r="B1004" s="16">
        <v>1</v>
      </c>
      <c r="C1004" s="16">
        <v>3</v>
      </c>
    </row>
    <row r="1005" spans="1:3" x14ac:dyDescent="0.55000000000000004">
      <c r="A1005" s="18">
        <v>39241</v>
      </c>
      <c r="B1005" s="16">
        <v>2</v>
      </c>
      <c r="C1005" s="16">
        <v>4</v>
      </c>
    </row>
    <row r="1006" spans="1:3" x14ac:dyDescent="0.55000000000000004">
      <c r="A1006" s="18">
        <v>39243</v>
      </c>
      <c r="B1006" s="16">
        <v>3</v>
      </c>
      <c r="C1006" s="16">
        <v>1</v>
      </c>
    </row>
    <row r="1007" spans="1:3" x14ac:dyDescent="0.55000000000000004">
      <c r="A1007" s="18">
        <v>39244</v>
      </c>
      <c r="B1007" s="16">
        <v>1</v>
      </c>
      <c r="C1007" s="16">
        <v>2</v>
      </c>
    </row>
    <row r="1008" spans="1:3" x14ac:dyDescent="0.55000000000000004">
      <c r="A1008" s="18">
        <v>39244</v>
      </c>
      <c r="B1008" s="16">
        <v>2</v>
      </c>
      <c r="C1008" s="16">
        <v>3</v>
      </c>
    </row>
    <row r="1009" spans="1:3" x14ac:dyDescent="0.55000000000000004">
      <c r="A1009" s="18">
        <v>39246</v>
      </c>
      <c r="B1009" s="16">
        <v>3</v>
      </c>
      <c r="C1009" s="16">
        <v>1</v>
      </c>
    </row>
    <row r="1010" spans="1:3" x14ac:dyDescent="0.55000000000000004">
      <c r="A1010" s="18">
        <v>39247</v>
      </c>
      <c r="B1010" s="16">
        <v>1</v>
      </c>
      <c r="C1010" s="16">
        <v>1</v>
      </c>
    </row>
    <row r="1011" spans="1:3" x14ac:dyDescent="0.55000000000000004">
      <c r="A1011" s="18">
        <v>39247</v>
      </c>
      <c r="B1011" s="16">
        <v>2</v>
      </c>
      <c r="C1011" s="16">
        <v>2</v>
      </c>
    </row>
    <row r="1012" spans="1:3" x14ac:dyDescent="0.55000000000000004">
      <c r="A1012" s="18">
        <v>39249</v>
      </c>
      <c r="B1012" s="16">
        <v>3</v>
      </c>
      <c r="C1012" s="16">
        <v>1</v>
      </c>
    </row>
    <row r="1013" spans="1:3" x14ac:dyDescent="0.55000000000000004">
      <c r="A1013" s="18">
        <v>39250</v>
      </c>
      <c r="B1013" s="16">
        <v>1</v>
      </c>
      <c r="C1013" s="16">
        <v>2</v>
      </c>
    </row>
    <row r="1014" spans="1:3" x14ac:dyDescent="0.55000000000000004">
      <c r="A1014" s="18">
        <v>39250</v>
      </c>
      <c r="B1014" s="16">
        <v>2</v>
      </c>
      <c r="C1014" s="16">
        <v>8</v>
      </c>
    </row>
    <row r="1015" spans="1:3" x14ac:dyDescent="0.55000000000000004">
      <c r="A1015" s="18">
        <v>39252</v>
      </c>
      <c r="B1015" s="16">
        <v>3</v>
      </c>
      <c r="C1015" s="16">
        <v>1</v>
      </c>
    </row>
    <row r="1016" spans="1:3" x14ac:dyDescent="0.55000000000000004">
      <c r="A1016" s="18">
        <v>39253</v>
      </c>
      <c r="B1016" s="16">
        <v>1</v>
      </c>
      <c r="C1016" s="16">
        <v>4</v>
      </c>
    </row>
    <row r="1017" spans="1:3" x14ac:dyDescent="0.55000000000000004">
      <c r="A1017" s="18">
        <v>39253</v>
      </c>
      <c r="B1017" s="16">
        <v>2</v>
      </c>
      <c r="C1017" s="16">
        <v>12</v>
      </c>
    </row>
    <row r="1018" spans="1:3" x14ac:dyDescent="0.55000000000000004">
      <c r="A1018" s="18">
        <v>39256</v>
      </c>
      <c r="B1018" s="16">
        <v>1</v>
      </c>
      <c r="C1018" s="16">
        <v>7</v>
      </c>
    </row>
    <row r="1019" spans="1:3" x14ac:dyDescent="0.55000000000000004">
      <c r="A1019" s="18">
        <v>39256</v>
      </c>
      <c r="B1019" s="16">
        <v>2</v>
      </c>
      <c r="C1019" s="16">
        <v>11</v>
      </c>
    </row>
    <row r="1020" spans="1:3" x14ac:dyDescent="0.55000000000000004">
      <c r="A1020" s="18">
        <v>39258</v>
      </c>
      <c r="B1020" s="16">
        <v>3</v>
      </c>
      <c r="C1020" s="16">
        <v>5</v>
      </c>
    </row>
    <row r="1021" spans="1:3" x14ac:dyDescent="0.55000000000000004">
      <c r="A1021" s="18">
        <v>39259</v>
      </c>
      <c r="B1021" s="16">
        <v>1</v>
      </c>
      <c r="C1021" s="16">
        <v>6</v>
      </c>
    </row>
    <row r="1022" spans="1:3" x14ac:dyDescent="0.55000000000000004">
      <c r="A1022" s="18">
        <v>39259</v>
      </c>
      <c r="B1022" s="16">
        <v>2</v>
      </c>
      <c r="C1022" s="16">
        <v>8</v>
      </c>
    </row>
    <row r="1023" spans="1:3" x14ac:dyDescent="0.55000000000000004">
      <c r="A1023" s="18">
        <v>39261</v>
      </c>
      <c r="B1023" s="16">
        <v>3</v>
      </c>
      <c r="C1023" s="16">
        <v>6</v>
      </c>
    </row>
    <row r="1024" spans="1:3" x14ac:dyDescent="0.55000000000000004">
      <c r="A1024" s="18">
        <v>39262</v>
      </c>
      <c r="B1024" s="16">
        <v>1</v>
      </c>
      <c r="C1024" s="16">
        <v>12</v>
      </c>
    </row>
    <row r="1025" spans="1:3" x14ac:dyDescent="0.55000000000000004">
      <c r="A1025" s="18">
        <v>39262</v>
      </c>
      <c r="B1025" s="16">
        <v>2</v>
      </c>
      <c r="C1025" s="16">
        <v>11</v>
      </c>
    </row>
    <row r="1026" spans="1:3" x14ac:dyDescent="0.55000000000000004">
      <c r="A1026" s="18">
        <v>39264</v>
      </c>
      <c r="B1026" s="16">
        <v>3</v>
      </c>
      <c r="C1026" s="16">
        <v>4</v>
      </c>
    </row>
    <row r="1027" spans="1:3" x14ac:dyDescent="0.55000000000000004">
      <c r="A1027" s="18">
        <v>39265</v>
      </c>
      <c r="B1027" s="16">
        <v>1</v>
      </c>
      <c r="C1027" s="16">
        <v>10</v>
      </c>
    </row>
    <row r="1028" spans="1:3" x14ac:dyDescent="0.55000000000000004">
      <c r="A1028" s="18">
        <v>39265</v>
      </c>
      <c r="B1028" s="16">
        <v>2</v>
      </c>
      <c r="C1028" s="16">
        <v>13</v>
      </c>
    </row>
    <row r="1029" spans="1:3" x14ac:dyDescent="0.55000000000000004">
      <c r="A1029" s="18">
        <v>39267</v>
      </c>
      <c r="B1029" s="16">
        <v>3</v>
      </c>
      <c r="C1029" s="16">
        <v>8</v>
      </c>
    </row>
    <row r="1030" spans="1:3" x14ac:dyDescent="0.55000000000000004">
      <c r="A1030" s="18">
        <v>39268</v>
      </c>
      <c r="B1030" s="16">
        <v>1</v>
      </c>
      <c r="C1030" s="16">
        <v>18</v>
      </c>
    </row>
    <row r="1031" spans="1:3" x14ac:dyDescent="0.55000000000000004">
      <c r="A1031" s="18">
        <v>39268</v>
      </c>
      <c r="B1031" s="16">
        <v>2</v>
      </c>
      <c r="C1031" s="16">
        <v>13</v>
      </c>
    </row>
    <row r="1032" spans="1:3" x14ac:dyDescent="0.55000000000000004">
      <c r="A1032" s="18">
        <v>39269</v>
      </c>
      <c r="B1032" s="16">
        <v>4</v>
      </c>
      <c r="C1032" s="16">
        <v>1</v>
      </c>
    </row>
    <row r="1033" spans="1:3" x14ac:dyDescent="0.55000000000000004">
      <c r="A1033" s="18">
        <v>39270</v>
      </c>
      <c r="B1033" s="16">
        <v>3</v>
      </c>
      <c r="C1033" s="16">
        <v>8</v>
      </c>
    </row>
    <row r="1034" spans="1:3" x14ac:dyDescent="0.55000000000000004">
      <c r="A1034" s="18">
        <v>39271</v>
      </c>
      <c r="B1034" s="16">
        <v>1</v>
      </c>
      <c r="C1034" s="16">
        <v>7</v>
      </c>
    </row>
    <row r="1035" spans="1:3" x14ac:dyDescent="0.55000000000000004">
      <c r="A1035" s="18">
        <v>39271</v>
      </c>
      <c r="B1035" s="16">
        <v>2</v>
      </c>
      <c r="C1035" s="16">
        <v>28</v>
      </c>
    </row>
    <row r="1036" spans="1:3" x14ac:dyDescent="0.55000000000000004">
      <c r="A1036" s="18">
        <v>39273</v>
      </c>
      <c r="B1036" s="16">
        <v>3</v>
      </c>
      <c r="C1036" s="16">
        <v>7</v>
      </c>
    </row>
    <row r="1037" spans="1:3" x14ac:dyDescent="0.55000000000000004">
      <c r="A1037" s="18">
        <v>39274</v>
      </c>
      <c r="B1037" s="16">
        <v>1</v>
      </c>
      <c r="C1037" s="16">
        <v>6</v>
      </c>
    </row>
    <row r="1038" spans="1:3" x14ac:dyDescent="0.55000000000000004">
      <c r="A1038" s="18">
        <v>39274</v>
      </c>
      <c r="B1038" s="16">
        <v>2</v>
      </c>
      <c r="C1038" s="16">
        <v>34</v>
      </c>
    </row>
    <row r="1039" spans="1:3" x14ac:dyDescent="0.55000000000000004">
      <c r="A1039" s="18">
        <v>39275</v>
      </c>
      <c r="B1039" s="16">
        <v>4</v>
      </c>
      <c r="C1039" s="16">
        <v>1</v>
      </c>
    </row>
    <row r="1040" spans="1:3" x14ac:dyDescent="0.55000000000000004">
      <c r="A1040" s="18">
        <v>39276</v>
      </c>
      <c r="B1040" s="16">
        <v>3</v>
      </c>
      <c r="C1040" s="16">
        <v>5</v>
      </c>
    </row>
    <row r="1041" spans="1:3" x14ac:dyDescent="0.55000000000000004">
      <c r="A1041" s="18">
        <v>39277</v>
      </c>
      <c r="B1041" s="16">
        <v>1</v>
      </c>
      <c r="C1041" s="16">
        <v>13</v>
      </c>
    </row>
    <row r="1042" spans="1:3" x14ac:dyDescent="0.55000000000000004">
      <c r="A1042" s="18">
        <v>39277</v>
      </c>
      <c r="B1042" s="16">
        <v>2</v>
      </c>
      <c r="C1042" s="16">
        <v>33</v>
      </c>
    </row>
    <row r="1043" spans="1:3" x14ac:dyDescent="0.55000000000000004">
      <c r="A1043" s="18">
        <v>39279</v>
      </c>
      <c r="B1043" s="16">
        <v>3</v>
      </c>
      <c r="C1043" s="16">
        <v>7</v>
      </c>
    </row>
    <row r="1044" spans="1:3" x14ac:dyDescent="0.55000000000000004">
      <c r="A1044" s="18">
        <v>39280</v>
      </c>
      <c r="B1044" s="16">
        <v>1</v>
      </c>
      <c r="C1044" s="16">
        <v>11</v>
      </c>
    </row>
    <row r="1045" spans="1:3" x14ac:dyDescent="0.55000000000000004">
      <c r="A1045" s="18">
        <v>39280</v>
      </c>
      <c r="B1045" s="16">
        <v>2</v>
      </c>
      <c r="C1045" s="16">
        <v>30</v>
      </c>
    </row>
    <row r="1046" spans="1:3" x14ac:dyDescent="0.55000000000000004">
      <c r="A1046" s="18">
        <v>39283</v>
      </c>
      <c r="B1046" s="16">
        <v>1</v>
      </c>
      <c r="C1046" s="16">
        <v>12</v>
      </c>
    </row>
    <row r="1047" spans="1:3" x14ac:dyDescent="0.55000000000000004">
      <c r="A1047" s="18">
        <v>39283</v>
      </c>
      <c r="B1047" s="16">
        <v>2</v>
      </c>
      <c r="C1047" s="16">
        <v>26</v>
      </c>
    </row>
    <row r="1048" spans="1:3" x14ac:dyDescent="0.55000000000000004">
      <c r="A1048" s="18">
        <v>39285</v>
      </c>
      <c r="B1048" s="16">
        <v>3</v>
      </c>
      <c r="C1048" s="16">
        <v>5</v>
      </c>
    </row>
    <row r="1049" spans="1:3" x14ac:dyDescent="0.55000000000000004">
      <c r="A1049" s="18">
        <v>39286</v>
      </c>
      <c r="B1049" s="16">
        <v>1</v>
      </c>
      <c r="C1049" s="16">
        <v>6</v>
      </c>
    </row>
    <row r="1050" spans="1:3" x14ac:dyDescent="0.55000000000000004">
      <c r="A1050" s="18">
        <v>39286</v>
      </c>
      <c r="B1050" s="16">
        <v>2</v>
      </c>
      <c r="C1050" s="16">
        <v>18</v>
      </c>
    </row>
    <row r="1051" spans="1:3" x14ac:dyDescent="0.55000000000000004">
      <c r="A1051" s="18">
        <v>39288</v>
      </c>
      <c r="B1051" s="16">
        <v>3</v>
      </c>
      <c r="C1051" s="16">
        <v>3</v>
      </c>
    </row>
    <row r="1052" spans="1:3" x14ac:dyDescent="0.55000000000000004">
      <c r="A1052" s="18">
        <v>39289</v>
      </c>
      <c r="B1052" s="16">
        <v>1</v>
      </c>
      <c r="C1052" s="16">
        <v>7</v>
      </c>
    </row>
    <row r="1053" spans="1:3" x14ac:dyDescent="0.55000000000000004">
      <c r="A1053" s="18">
        <v>39289</v>
      </c>
      <c r="B1053" s="16">
        <v>2</v>
      </c>
      <c r="C1053" s="16">
        <v>11</v>
      </c>
    </row>
    <row r="1054" spans="1:3" x14ac:dyDescent="0.55000000000000004">
      <c r="A1054" s="18">
        <v>39291</v>
      </c>
      <c r="B1054" s="16">
        <v>3</v>
      </c>
      <c r="C1054" s="16">
        <v>1</v>
      </c>
    </row>
    <row r="1055" spans="1:3" x14ac:dyDescent="0.55000000000000004">
      <c r="A1055" s="18">
        <v>39292</v>
      </c>
      <c r="B1055" s="16">
        <v>1</v>
      </c>
      <c r="C1055" s="16">
        <v>2</v>
      </c>
    </row>
    <row r="1056" spans="1:3" x14ac:dyDescent="0.55000000000000004">
      <c r="A1056" s="18">
        <v>39292</v>
      </c>
      <c r="B1056" s="16">
        <v>2</v>
      </c>
      <c r="C1056" s="16">
        <v>14</v>
      </c>
    </row>
    <row r="1057" spans="1:3" x14ac:dyDescent="0.55000000000000004">
      <c r="A1057" s="18">
        <v>39294</v>
      </c>
      <c r="B1057" s="16">
        <v>3</v>
      </c>
      <c r="C1057" s="16">
        <v>2</v>
      </c>
    </row>
    <row r="1058" spans="1:3" x14ac:dyDescent="0.55000000000000004">
      <c r="A1058" s="18">
        <v>39295</v>
      </c>
      <c r="B1058" s="16">
        <v>1</v>
      </c>
      <c r="C1058" s="16">
        <v>2</v>
      </c>
    </row>
    <row r="1059" spans="1:3" x14ac:dyDescent="0.55000000000000004">
      <c r="A1059" s="18">
        <v>39295</v>
      </c>
      <c r="B1059" s="16">
        <v>2</v>
      </c>
      <c r="C1059" s="16">
        <v>10</v>
      </c>
    </row>
    <row r="1060" spans="1:3" x14ac:dyDescent="0.55000000000000004">
      <c r="A1060" s="18">
        <v>39297</v>
      </c>
      <c r="B1060" s="16">
        <v>3</v>
      </c>
      <c r="C1060" s="16">
        <v>1</v>
      </c>
    </row>
    <row r="1061" spans="1:3" x14ac:dyDescent="0.55000000000000004">
      <c r="A1061" s="18">
        <v>39298</v>
      </c>
      <c r="B1061" s="16">
        <v>1</v>
      </c>
      <c r="C1061" s="16">
        <v>5</v>
      </c>
    </row>
    <row r="1062" spans="1:3" x14ac:dyDescent="0.55000000000000004">
      <c r="A1062" s="18">
        <v>39298</v>
      </c>
      <c r="B1062" s="16">
        <v>2</v>
      </c>
      <c r="C1062" s="16">
        <v>5</v>
      </c>
    </row>
    <row r="1063" spans="1:3" x14ac:dyDescent="0.55000000000000004">
      <c r="A1063" s="18">
        <v>39301</v>
      </c>
      <c r="B1063" s="16">
        <v>1</v>
      </c>
      <c r="C1063" s="16">
        <v>2</v>
      </c>
    </row>
    <row r="1064" spans="1:3" x14ac:dyDescent="0.55000000000000004">
      <c r="A1064" s="18">
        <v>39301</v>
      </c>
      <c r="B1064" s="16">
        <v>2</v>
      </c>
      <c r="C1064" s="16">
        <v>1</v>
      </c>
    </row>
    <row r="1065" spans="1:3" x14ac:dyDescent="0.55000000000000004">
      <c r="A1065" s="18">
        <v>39303</v>
      </c>
      <c r="B1065" s="16">
        <v>3</v>
      </c>
      <c r="C1065" s="16">
        <v>1</v>
      </c>
    </row>
    <row r="1066" spans="1:3" x14ac:dyDescent="0.55000000000000004">
      <c r="A1066" s="18">
        <v>39304</v>
      </c>
      <c r="B1066" s="16">
        <v>2</v>
      </c>
      <c r="C1066" s="16">
        <v>1</v>
      </c>
    </row>
    <row r="1067" spans="1:3" x14ac:dyDescent="0.55000000000000004">
      <c r="A1067" s="18">
        <v>39307</v>
      </c>
      <c r="B1067" s="16">
        <v>1</v>
      </c>
      <c r="C1067" s="16">
        <v>2</v>
      </c>
    </row>
    <row r="1068" spans="1:3" x14ac:dyDescent="0.55000000000000004">
      <c r="A1068" s="18">
        <v>39310</v>
      </c>
      <c r="B1068" s="16">
        <v>1</v>
      </c>
      <c r="C1068" s="16">
        <v>1</v>
      </c>
    </row>
    <row r="1069" spans="1:3" x14ac:dyDescent="0.55000000000000004">
      <c r="A1069" s="18">
        <v>39571</v>
      </c>
      <c r="B1069" s="16">
        <v>2</v>
      </c>
      <c r="C1069" s="16">
        <v>1</v>
      </c>
    </row>
    <row r="1070" spans="1:3" x14ac:dyDescent="0.55000000000000004">
      <c r="A1070" s="18">
        <v>39574</v>
      </c>
      <c r="B1070" s="16">
        <v>2</v>
      </c>
      <c r="C1070" s="16">
        <v>2</v>
      </c>
    </row>
    <row r="1071" spans="1:3" x14ac:dyDescent="0.55000000000000004">
      <c r="A1071" s="18">
        <v>39586</v>
      </c>
      <c r="B1071" s="16">
        <v>1</v>
      </c>
      <c r="C1071" s="16">
        <v>1</v>
      </c>
    </row>
    <row r="1072" spans="1:3" x14ac:dyDescent="0.55000000000000004">
      <c r="A1072" s="18">
        <v>39586</v>
      </c>
      <c r="B1072" s="16">
        <v>2</v>
      </c>
      <c r="C1072" s="16">
        <v>2</v>
      </c>
    </row>
    <row r="1073" spans="1:3" x14ac:dyDescent="0.55000000000000004">
      <c r="A1073" s="18">
        <v>39587</v>
      </c>
      <c r="B1073" s="16">
        <v>4</v>
      </c>
      <c r="C1073" s="16">
        <v>1</v>
      </c>
    </row>
    <row r="1074" spans="1:3" x14ac:dyDescent="0.55000000000000004">
      <c r="A1074" s="18">
        <v>39589</v>
      </c>
      <c r="B1074" s="16">
        <v>2</v>
      </c>
      <c r="C1074" s="16">
        <v>2</v>
      </c>
    </row>
    <row r="1075" spans="1:3" x14ac:dyDescent="0.55000000000000004">
      <c r="A1075" s="18">
        <v>39594</v>
      </c>
      <c r="B1075" s="16">
        <v>3</v>
      </c>
      <c r="C1075" s="16">
        <v>1</v>
      </c>
    </row>
    <row r="1076" spans="1:3" x14ac:dyDescent="0.55000000000000004">
      <c r="A1076" s="18">
        <v>39595</v>
      </c>
      <c r="B1076" s="16">
        <v>1</v>
      </c>
      <c r="C1076" s="16">
        <v>1</v>
      </c>
    </row>
    <row r="1077" spans="1:3" x14ac:dyDescent="0.55000000000000004">
      <c r="A1077" s="18">
        <v>39595</v>
      </c>
      <c r="B1077" s="16">
        <v>2</v>
      </c>
      <c r="C1077" s="16">
        <v>2</v>
      </c>
    </row>
    <row r="1078" spans="1:3" x14ac:dyDescent="0.55000000000000004">
      <c r="A1078" s="18">
        <v>39598</v>
      </c>
      <c r="B1078" s="16">
        <v>2</v>
      </c>
      <c r="C1078" s="16">
        <v>1</v>
      </c>
    </row>
    <row r="1079" spans="1:3" x14ac:dyDescent="0.55000000000000004">
      <c r="A1079" s="18">
        <v>39601</v>
      </c>
      <c r="B1079" s="16">
        <v>2</v>
      </c>
      <c r="C1079" s="16">
        <v>3</v>
      </c>
    </row>
    <row r="1080" spans="1:3" x14ac:dyDescent="0.55000000000000004">
      <c r="A1080" s="18">
        <v>39603</v>
      </c>
      <c r="B1080" s="16">
        <v>3</v>
      </c>
      <c r="C1080" s="16">
        <v>1</v>
      </c>
    </row>
    <row r="1081" spans="1:3" x14ac:dyDescent="0.55000000000000004">
      <c r="A1081" s="18">
        <v>39604</v>
      </c>
      <c r="B1081" s="16">
        <v>1</v>
      </c>
      <c r="C1081" s="16">
        <v>2</v>
      </c>
    </row>
    <row r="1082" spans="1:3" x14ac:dyDescent="0.55000000000000004">
      <c r="A1082" s="18">
        <v>39604</v>
      </c>
      <c r="B1082" s="16">
        <v>2</v>
      </c>
      <c r="C1082" s="16">
        <v>2</v>
      </c>
    </row>
    <row r="1083" spans="1:3" x14ac:dyDescent="0.55000000000000004">
      <c r="A1083" s="18">
        <v>39607</v>
      </c>
      <c r="B1083" s="16">
        <v>1</v>
      </c>
      <c r="C1083" s="16">
        <v>2</v>
      </c>
    </row>
    <row r="1084" spans="1:3" x14ac:dyDescent="0.55000000000000004">
      <c r="A1084" s="18">
        <v>39607</v>
      </c>
      <c r="B1084" s="16">
        <v>2</v>
      </c>
      <c r="C1084" s="16">
        <v>9</v>
      </c>
    </row>
    <row r="1085" spans="1:3" x14ac:dyDescent="0.55000000000000004">
      <c r="A1085" s="18">
        <v>39610</v>
      </c>
      <c r="B1085" s="16">
        <v>1</v>
      </c>
      <c r="C1085" s="16">
        <v>3</v>
      </c>
    </row>
    <row r="1086" spans="1:3" x14ac:dyDescent="0.55000000000000004">
      <c r="A1086" s="18">
        <v>39610</v>
      </c>
      <c r="B1086" s="16">
        <v>2</v>
      </c>
      <c r="C1086" s="16">
        <v>9</v>
      </c>
    </row>
    <row r="1087" spans="1:3" x14ac:dyDescent="0.55000000000000004">
      <c r="A1087" s="18">
        <v>39612</v>
      </c>
      <c r="B1087" s="16">
        <v>3</v>
      </c>
      <c r="C1087" s="16">
        <v>1</v>
      </c>
    </row>
    <row r="1088" spans="1:3" x14ac:dyDescent="0.55000000000000004">
      <c r="A1088" s="18">
        <v>39613</v>
      </c>
      <c r="B1088" s="16">
        <v>1</v>
      </c>
      <c r="C1088" s="16">
        <v>8</v>
      </c>
    </row>
    <row r="1089" spans="1:3" x14ac:dyDescent="0.55000000000000004">
      <c r="A1089" s="18">
        <v>39613</v>
      </c>
      <c r="B1089" s="16">
        <v>2</v>
      </c>
      <c r="C1089" s="16">
        <v>16</v>
      </c>
    </row>
    <row r="1090" spans="1:3" x14ac:dyDescent="0.55000000000000004">
      <c r="A1090" s="18">
        <v>39615</v>
      </c>
      <c r="B1090" s="16">
        <v>3</v>
      </c>
      <c r="C1090" s="16">
        <v>4</v>
      </c>
    </row>
    <row r="1091" spans="1:3" x14ac:dyDescent="0.55000000000000004">
      <c r="A1091" s="18">
        <v>39616</v>
      </c>
      <c r="B1091" s="16">
        <v>1</v>
      </c>
      <c r="C1091" s="16">
        <v>5</v>
      </c>
    </row>
    <row r="1092" spans="1:3" x14ac:dyDescent="0.55000000000000004">
      <c r="A1092" s="18">
        <v>39616</v>
      </c>
      <c r="B1092" s="16">
        <v>2</v>
      </c>
      <c r="C1092" s="16">
        <v>14</v>
      </c>
    </row>
    <row r="1093" spans="1:3" x14ac:dyDescent="0.55000000000000004">
      <c r="A1093" s="18">
        <v>39618</v>
      </c>
      <c r="B1093" s="16">
        <v>3</v>
      </c>
      <c r="C1093" s="16">
        <v>2</v>
      </c>
    </row>
    <row r="1094" spans="1:3" x14ac:dyDescent="0.55000000000000004">
      <c r="A1094" s="18">
        <v>39619</v>
      </c>
      <c r="B1094" s="16">
        <v>1</v>
      </c>
      <c r="C1094" s="16">
        <v>2</v>
      </c>
    </row>
    <row r="1095" spans="1:3" x14ac:dyDescent="0.55000000000000004">
      <c r="A1095" s="18">
        <v>39619</v>
      </c>
      <c r="B1095" s="16">
        <v>2</v>
      </c>
      <c r="C1095" s="16">
        <v>9</v>
      </c>
    </row>
    <row r="1096" spans="1:3" x14ac:dyDescent="0.55000000000000004">
      <c r="A1096" s="18">
        <v>39621</v>
      </c>
      <c r="B1096" s="16">
        <v>3</v>
      </c>
      <c r="C1096" s="16">
        <v>6</v>
      </c>
    </row>
    <row r="1097" spans="1:3" x14ac:dyDescent="0.55000000000000004">
      <c r="A1097" s="18">
        <v>39622</v>
      </c>
      <c r="B1097" s="16">
        <v>1</v>
      </c>
      <c r="C1097" s="16">
        <v>10</v>
      </c>
    </row>
    <row r="1098" spans="1:3" x14ac:dyDescent="0.55000000000000004">
      <c r="A1098" s="18">
        <v>39622</v>
      </c>
      <c r="B1098" s="16">
        <v>2</v>
      </c>
      <c r="C1098" s="16">
        <v>12</v>
      </c>
    </row>
    <row r="1099" spans="1:3" x14ac:dyDescent="0.55000000000000004">
      <c r="A1099" s="18">
        <v>39624</v>
      </c>
      <c r="B1099" s="16">
        <v>3</v>
      </c>
      <c r="C1099" s="16">
        <v>4</v>
      </c>
    </row>
    <row r="1100" spans="1:3" x14ac:dyDescent="0.55000000000000004">
      <c r="A1100" s="18">
        <v>39625</v>
      </c>
      <c r="B1100" s="16">
        <v>1</v>
      </c>
      <c r="C1100" s="16">
        <v>11</v>
      </c>
    </row>
    <row r="1101" spans="1:3" x14ac:dyDescent="0.55000000000000004">
      <c r="A1101" s="18">
        <v>39625</v>
      </c>
      <c r="B1101" s="16">
        <v>2</v>
      </c>
      <c r="C1101" s="16">
        <v>30</v>
      </c>
    </row>
    <row r="1102" spans="1:3" x14ac:dyDescent="0.55000000000000004">
      <c r="A1102" s="18">
        <v>39627</v>
      </c>
      <c r="B1102" s="16">
        <v>3</v>
      </c>
      <c r="C1102" s="16">
        <v>6</v>
      </c>
    </row>
    <row r="1103" spans="1:3" x14ac:dyDescent="0.55000000000000004">
      <c r="A1103" s="18">
        <v>39628</v>
      </c>
      <c r="B1103" s="16">
        <v>1</v>
      </c>
      <c r="C1103" s="16">
        <v>10</v>
      </c>
    </row>
    <row r="1104" spans="1:3" x14ac:dyDescent="0.55000000000000004">
      <c r="A1104" s="18">
        <v>39628</v>
      </c>
      <c r="B1104" s="16">
        <v>2</v>
      </c>
      <c r="C1104" s="16">
        <v>13</v>
      </c>
    </row>
    <row r="1105" spans="1:3" x14ac:dyDescent="0.55000000000000004">
      <c r="A1105" s="18">
        <v>39630</v>
      </c>
      <c r="B1105" s="16">
        <v>3</v>
      </c>
      <c r="C1105" s="16">
        <v>3</v>
      </c>
    </row>
    <row r="1106" spans="1:3" x14ac:dyDescent="0.55000000000000004">
      <c r="A1106" s="18">
        <v>39631</v>
      </c>
      <c r="B1106" s="16">
        <v>1</v>
      </c>
      <c r="C1106" s="16">
        <v>10</v>
      </c>
    </row>
    <row r="1107" spans="1:3" x14ac:dyDescent="0.55000000000000004">
      <c r="A1107" s="18">
        <v>39631</v>
      </c>
      <c r="B1107" s="16">
        <v>2</v>
      </c>
      <c r="C1107" s="16">
        <v>24</v>
      </c>
    </row>
    <row r="1108" spans="1:3" x14ac:dyDescent="0.55000000000000004">
      <c r="A1108" s="18">
        <v>39633</v>
      </c>
      <c r="B1108" s="16">
        <v>3</v>
      </c>
      <c r="C1108" s="16">
        <v>8</v>
      </c>
    </row>
    <row r="1109" spans="1:3" x14ac:dyDescent="0.55000000000000004">
      <c r="A1109" s="18">
        <v>39634</v>
      </c>
      <c r="B1109" s="16">
        <v>1</v>
      </c>
      <c r="C1109" s="16">
        <v>10</v>
      </c>
    </row>
    <row r="1110" spans="1:3" x14ac:dyDescent="0.55000000000000004">
      <c r="A1110" s="18">
        <v>39634</v>
      </c>
      <c r="B1110" s="16">
        <v>2</v>
      </c>
      <c r="C1110" s="16">
        <v>17</v>
      </c>
    </row>
    <row r="1111" spans="1:3" x14ac:dyDescent="0.55000000000000004">
      <c r="A1111" s="18">
        <v>39635</v>
      </c>
      <c r="B1111" s="16">
        <v>4</v>
      </c>
      <c r="C1111" s="16">
        <v>1</v>
      </c>
    </row>
    <row r="1112" spans="1:3" x14ac:dyDescent="0.55000000000000004">
      <c r="A1112" s="18">
        <v>39636</v>
      </c>
      <c r="B1112" s="16">
        <v>3</v>
      </c>
      <c r="C1112" s="16">
        <v>8</v>
      </c>
    </row>
    <row r="1113" spans="1:3" x14ac:dyDescent="0.55000000000000004">
      <c r="A1113" s="18">
        <v>39637</v>
      </c>
      <c r="B1113" s="16">
        <v>1</v>
      </c>
      <c r="C1113" s="16">
        <v>6</v>
      </c>
    </row>
    <row r="1114" spans="1:3" x14ac:dyDescent="0.55000000000000004">
      <c r="A1114" s="18">
        <v>39637</v>
      </c>
      <c r="B1114" s="16">
        <v>2</v>
      </c>
      <c r="C1114" s="16">
        <v>12</v>
      </c>
    </row>
    <row r="1115" spans="1:3" x14ac:dyDescent="0.55000000000000004">
      <c r="A1115" s="18">
        <v>39639</v>
      </c>
      <c r="B1115" s="16">
        <v>3</v>
      </c>
      <c r="C1115" s="16">
        <v>2</v>
      </c>
    </row>
    <row r="1116" spans="1:3" x14ac:dyDescent="0.55000000000000004">
      <c r="A1116" s="18">
        <v>39640</v>
      </c>
      <c r="B1116" s="16">
        <v>2</v>
      </c>
      <c r="C1116" s="16">
        <v>8</v>
      </c>
    </row>
    <row r="1117" spans="1:3" x14ac:dyDescent="0.55000000000000004">
      <c r="A1117" s="18">
        <v>39642</v>
      </c>
      <c r="B1117" s="16">
        <v>3</v>
      </c>
      <c r="C1117" s="16">
        <v>4</v>
      </c>
    </row>
    <row r="1118" spans="1:3" x14ac:dyDescent="0.55000000000000004">
      <c r="A1118" s="18">
        <v>39643</v>
      </c>
      <c r="B1118" s="16">
        <v>1</v>
      </c>
      <c r="C1118" s="16">
        <v>9</v>
      </c>
    </row>
    <row r="1119" spans="1:3" x14ac:dyDescent="0.55000000000000004">
      <c r="A1119" s="18">
        <v>39643</v>
      </c>
      <c r="B1119" s="16">
        <v>2</v>
      </c>
      <c r="C1119" s="16">
        <v>9</v>
      </c>
    </row>
    <row r="1120" spans="1:3" x14ac:dyDescent="0.55000000000000004">
      <c r="A1120" s="18">
        <v>39645</v>
      </c>
      <c r="B1120" s="16">
        <v>3</v>
      </c>
      <c r="C1120" s="16">
        <v>1</v>
      </c>
    </row>
    <row r="1121" spans="1:3" x14ac:dyDescent="0.55000000000000004">
      <c r="A1121" s="18">
        <v>39646</v>
      </c>
      <c r="B1121" s="16">
        <v>1</v>
      </c>
      <c r="C1121" s="16">
        <v>5</v>
      </c>
    </row>
    <row r="1122" spans="1:3" x14ac:dyDescent="0.55000000000000004">
      <c r="A1122" s="18">
        <v>39646</v>
      </c>
      <c r="B1122" s="16">
        <v>2</v>
      </c>
      <c r="C1122" s="16">
        <v>5</v>
      </c>
    </row>
    <row r="1123" spans="1:3" x14ac:dyDescent="0.55000000000000004">
      <c r="A1123" s="18">
        <v>39648</v>
      </c>
      <c r="B1123" s="16">
        <v>3</v>
      </c>
      <c r="C1123" s="16">
        <v>1</v>
      </c>
    </row>
    <row r="1124" spans="1:3" x14ac:dyDescent="0.55000000000000004">
      <c r="A1124" s="18">
        <v>39649</v>
      </c>
      <c r="B1124" s="16">
        <v>1</v>
      </c>
      <c r="C1124" s="16">
        <v>2</v>
      </c>
    </row>
    <row r="1125" spans="1:3" x14ac:dyDescent="0.55000000000000004">
      <c r="A1125" s="18">
        <v>39649</v>
      </c>
      <c r="B1125" s="16">
        <v>2</v>
      </c>
      <c r="C1125" s="16">
        <v>6</v>
      </c>
    </row>
    <row r="1126" spans="1:3" x14ac:dyDescent="0.55000000000000004">
      <c r="A1126" s="18">
        <v>39651</v>
      </c>
      <c r="B1126" s="16">
        <v>3</v>
      </c>
      <c r="C1126" s="16">
        <v>1</v>
      </c>
    </row>
    <row r="1127" spans="1:3" x14ac:dyDescent="0.55000000000000004">
      <c r="A1127" s="18">
        <v>39652</v>
      </c>
      <c r="B1127" s="16">
        <v>1</v>
      </c>
      <c r="C1127" s="16">
        <v>1</v>
      </c>
    </row>
    <row r="1128" spans="1:3" x14ac:dyDescent="0.55000000000000004">
      <c r="A1128" s="18">
        <v>39652</v>
      </c>
      <c r="B1128" s="16">
        <v>2</v>
      </c>
      <c r="C1128" s="16">
        <v>7</v>
      </c>
    </row>
    <row r="1129" spans="1:3" x14ac:dyDescent="0.55000000000000004">
      <c r="A1129" s="18">
        <v>39654</v>
      </c>
      <c r="B1129" s="16">
        <v>3</v>
      </c>
      <c r="C1129" s="16">
        <v>1</v>
      </c>
    </row>
    <row r="1130" spans="1:3" x14ac:dyDescent="0.55000000000000004">
      <c r="A1130" s="18">
        <v>39655</v>
      </c>
      <c r="B1130" s="16">
        <v>1</v>
      </c>
      <c r="C1130" s="16">
        <v>5</v>
      </c>
    </row>
    <row r="1131" spans="1:3" x14ac:dyDescent="0.55000000000000004">
      <c r="A1131" s="18">
        <v>39655</v>
      </c>
      <c r="B1131" s="16">
        <v>2</v>
      </c>
      <c r="C1131" s="16">
        <v>2</v>
      </c>
    </row>
    <row r="1132" spans="1:3" x14ac:dyDescent="0.55000000000000004">
      <c r="A1132" s="18">
        <v>39658</v>
      </c>
      <c r="B1132" s="16">
        <v>2</v>
      </c>
      <c r="C1132" s="16">
        <v>1</v>
      </c>
    </row>
    <row r="1133" spans="1:3" x14ac:dyDescent="0.55000000000000004">
      <c r="A1133" s="18">
        <v>39660</v>
      </c>
      <c r="B1133" s="16">
        <v>3</v>
      </c>
      <c r="C1133" s="16">
        <v>2</v>
      </c>
    </row>
    <row r="1134" spans="1:3" x14ac:dyDescent="0.55000000000000004">
      <c r="A1134" s="18">
        <v>39670</v>
      </c>
      <c r="B1134" s="16">
        <v>1</v>
      </c>
      <c r="C1134" s="16">
        <v>1</v>
      </c>
    </row>
    <row r="1135" spans="1:3" x14ac:dyDescent="0.55000000000000004">
      <c r="A1135" s="18">
        <v>39672</v>
      </c>
      <c r="B1135" s="16">
        <v>3</v>
      </c>
      <c r="C1135" s="16">
        <v>1</v>
      </c>
    </row>
    <row r="1136" spans="1:3" x14ac:dyDescent="0.55000000000000004">
      <c r="A1136" s="18">
        <v>39948</v>
      </c>
      <c r="B1136" s="16">
        <v>2</v>
      </c>
      <c r="C1136" s="16">
        <v>1</v>
      </c>
    </row>
    <row r="1137" spans="1:3" x14ac:dyDescent="0.55000000000000004">
      <c r="A1137" s="18">
        <v>39954</v>
      </c>
      <c r="B1137" s="16">
        <v>2</v>
      </c>
      <c r="C1137" s="16">
        <v>1</v>
      </c>
    </row>
    <row r="1138" spans="1:3" x14ac:dyDescent="0.55000000000000004">
      <c r="A1138" s="18">
        <v>39960</v>
      </c>
      <c r="B1138" s="16">
        <v>2</v>
      </c>
      <c r="C1138" s="16">
        <v>1</v>
      </c>
    </row>
    <row r="1139" spans="1:3" x14ac:dyDescent="0.55000000000000004">
      <c r="A1139" s="18">
        <v>39965</v>
      </c>
      <c r="B1139" s="16">
        <v>3</v>
      </c>
      <c r="C1139" s="16">
        <v>1</v>
      </c>
    </row>
    <row r="1140" spans="1:3" x14ac:dyDescent="0.55000000000000004">
      <c r="A1140" s="18">
        <v>39966</v>
      </c>
      <c r="B1140" s="16">
        <v>1</v>
      </c>
      <c r="C1140" s="16">
        <v>5</v>
      </c>
    </row>
    <row r="1141" spans="1:3" x14ac:dyDescent="0.55000000000000004">
      <c r="A1141" s="18">
        <v>39966</v>
      </c>
      <c r="B1141" s="16">
        <v>2</v>
      </c>
      <c r="C1141" s="16">
        <v>3</v>
      </c>
    </row>
    <row r="1142" spans="1:3" x14ac:dyDescent="0.55000000000000004">
      <c r="A1142" s="18">
        <v>39969</v>
      </c>
      <c r="B1142" s="16">
        <v>1</v>
      </c>
      <c r="C1142" s="16">
        <v>3</v>
      </c>
    </row>
    <row r="1143" spans="1:3" x14ac:dyDescent="0.55000000000000004">
      <c r="A1143" s="18">
        <v>39969</v>
      </c>
      <c r="B1143" s="16">
        <v>2</v>
      </c>
      <c r="C1143" s="16">
        <v>2</v>
      </c>
    </row>
    <row r="1144" spans="1:3" x14ac:dyDescent="0.55000000000000004">
      <c r="A1144" s="18">
        <v>39972</v>
      </c>
      <c r="B1144" s="16">
        <v>1</v>
      </c>
      <c r="C1144" s="16">
        <v>4</v>
      </c>
    </row>
    <row r="1145" spans="1:3" x14ac:dyDescent="0.55000000000000004">
      <c r="A1145" s="18">
        <v>39972</v>
      </c>
      <c r="B1145" s="16">
        <v>2</v>
      </c>
      <c r="C1145" s="16">
        <v>8</v>
      </c>
    </row>
    <row r="1146" spans="1:3" x14ac:dyDescent="0.55000000000000004">
      <c r="A1146" s="18">
        <v>39974</v>
      </c>
      <c r="B1146" s="16">
        <v>3</v>
      </c>
      <c r="C1146" s="16">
        <v>1</v>
      </c>
    </row>
    <row r="1147" spans="1:3" x14ac:dyDescent="0.55000000000000004">
      <c r="A1147" s="18">
        <v>39975</v>
      </c>
      <c r="B1147" s="16">
        <v>1</v>
      </c>
      <c r="C1147" s="16">
        <v>3</v>
      </c>
    </row>
    <row r="1148" spans="1:3" x14ac:dyDescent="0.55000000000000004">
      <c r="A1148" s="18">
        <v>39975</v>
      </c>
      <c r="B1148" s="16">
        <v>2</v>
      </c>
      <c r="C1148" s="16">
        <v>4</v>
      </c>
    </row>
    <row r="1149" spans="1:3" x14ac:dyDescent="0.55000000000000004">
      <c r="A1149" s="18">
        <v>39977</v>
      </c>
      <c r="B1149" s="16">
        <v>3</v>
      </c>
      <c r="C1149" s="16">
        <v>5</v>
      </c>
    </row>
    <row r="1150" spans="1:3" x14ac:dyDescent="0.55000000000000004">
      <c r="A1150" s="18">
        <v>39978</v>
      </c>
      <c r="B1150" s="16">
        <v>1</v>
      </c>
      <c r="C1150" s="16">
        <v>4</v>
      </c>
    </row>
    <row r="1151" spans="1:3" x14ac:dyDescent="0.55000000000000004">
      <c r="A1151" s="18">
        <v>39978</v>
      </c>
      <c r="B1151" s="16">
        <v>2</v>
      </c>
      <c r="C1151" s="16">
        <v>6</v>
      </c>
    </row>
    <row r="1152" spans="1:3" x14ac:dyDescent="0.55000000000000004">
      <c r="A1152" s="18">
        <v>39980</v>
      </c>
      <c r="B1152" s="16">
        <v>3</v>
      </c>
      <c r="C1152" s="16">
        <v>4</v>
      </c>
    </row>
    <row r="1153" spans="1:3" x14ac:dyDescent="0.55000000000000004">
      <c r="A1153" s="18">
        <v>39981</v>
      </c>
      <c r="B1153" s="16">
        <v>1</v>
      </c>
      <c r="C1153" s="16">
        <v>11</v>
      </c>
    </row>
    <row r="1154" spans="1:3" x14ac:dyDescent="0.55000000000000004">
      <c r="A1154" s="18">
        <v>39981</v>
      </c>
      <c r="B1154" s="16">
        <v>2</v>
      </c>
      <c r="C1154" s="16">
        <v>18</v>
      </c>
    </row>
    <row r="1155" spans="1:3" x14ac:dyDescent="0.55000000000000004">
      <c r="A1155" s="18">
        <v>39983</v>
      </c>
      <c r="B1155" s="16">
        <v>3</v>
      </c>
      <c r="C1155" s="16">
        <v>7</v>
      </c>
    </row>
    <row r="1156" spans="1:3" x14ac:dyDescent="0.55000000000000004">
      <c r="A1156" s="18">
        <v>39984</v>
      </c>
      <c r="B1156" s="16">
        <v>1</v>
      </c>
      <c r="C1156" s="16">
        <v>10</v>
      </c>
    </row>
    <row r="1157" spans="1:3" x14ac:dyDescent="0.55000000000000004">
      <c r="A1157" s="18">
        <v>39984</v>
      </c>
      <c r="B1157" s="16">
        <v>2</v>
      </c>
      <c r="C1157" s="16">
        <v>8</v>
      </c>
    </row>
    <row r="1158" spans="1:3" x14ac:dyDescent="0.55000000000000004">
      <c r="A1158" s="18">
        <v>39986</v>
      </c>
      <c r="B1158" s="16">
        <v>3</v>
      </c>
      <c r="C1158" s="16">
        <v>6</v>
      </c>
    </row>
    <row r="1159" spans="1:3" x14ac:dyDescent="0.55000000000000004">
      <c r="A1159" s="18">
        <v>39987</v>
      </c>
      <c r="B1159" s="16">
        <v>1</v>
      </c>
      <c r="C1159" s="16">
        <v>22</v>
      </c>
    </row>
    <row r="1160" spans="1:3" x14ac:dyDescent="0.55000000000000004">
      <c r="A1160" s="18">
        <v>39987</v>
      </c>
      <c r="B1160" s="16">
        <v>2</v>
      </c>
      <c r="C1160" s="16">
        <v>37</v>
      </c>
    </row>
    <row r="1161" spans="1:3" x14ac:dyDescent="0.55000000000000004">
      <c r="A1161" s="18">
        <v>39989</v>
      </c>
      <c r="B1161" s="16">
        <v>3</v>
      </c>
      <c r="C1161" s="16">
        <v>7</v>
      </c>
    </row>
    <row r="1162" spans="1:3" x14ac:dyDescent="0.55000000000000004">
      <c r="A1162" s="18">
        <v>39990</v>
      </c>
      <c r="B1162" s="16">
        <v>1</v>
      </c>
      <c r="C1162" s="16">
        <v>24</v>
      </c>
    </row>
    <row r="1163" spans="1:3" x14ac:dyDescent="0.55000000000000004">
      <c r="A1163" s="18">
        <v>39990</v>
      </c>
      <c r="B1163" s="16">
        <v>2</v>
      </c>
      <c r="C1163" s="16">
        <v>9</v>
      </c>
    </row>
    <row r="1164" spans="1:3" x14ac:dyDescent="0.55000000000000004">
      <c r="A1164" s="18">
        <v>39992</v>
      </c>
      <c r="B1164" s="16">
        <v>3</v>
      </c>
      <c r="C1164" s="16">
        <v>11</v>
      </c>
    </row>
    <row r="1165" spans="1:3" x14ac:dyDescent="0.55000000000000004">
      <c r="A1165" s="18">
        <v>39993</v>
      </c>
      <c r="B1165" s="16">
        <v>1</v>
      </c>
      <c r="C1165" s="16">
        <v>24</v>
      </c>
    </row>
    <row r="1166" spans="1:3" x14ac:dyDescent="0.55000000000000004">
      <c r="A1166" s="18">
        <v>39993</v>
      </c>
      <c r="B1166" s="16">
        <v>2</v>
      </c>
      <c r="C1166" s="16">
        <v>36</v>
      </c>
    </row>
    <row r="1167" spans="1:3" x14ac:dyDescent="0.55000000000000004">
      <c r="A1167" s="18">
        <v>39995</v>
      </c>
      <c r="B1167" s="16">
        <v>3</v>
      </c>
      <c r="C1167" s="16">
        <v>14</v>
      </c>
    </row>
    <row r="1168" spans="1:3" x14ac:dyDescent="0.55000000000000004">
      <c r="A1168" s="18">
        <v>39996</v>
      </c>
      <c r="B1168" s="16">
        <v>1</v>
      </c>
      <c r="C1168" s="16">
        <v>28</v>
      </c>
    </row>
    <row r="1169" spans="1:3" x14ac:dyDescent="0.55000000000000004">
      <c r="A1169" s="18">
        <v>39996</v>
      </c>
      <c r="B1169" s="16">
        <v>2</v>
      </c>
      <c r="C1169" s="16">
        <v>16</v>
      </c>
    </row>
    <row r="1170" spans="1:3" x14ac:dyDescent="0.55000000000000004">
      <c r="A1170" s="18">
        <v>39998</v>
      </c>
      <c r="B1170" s="16">
        <v>3</v>
      </c>
      <c r="C1170" s="16">
        <v>10</v>
      </c>
    </row>
    <row r="1171" spans="1:3" x14ac:dyDescent="0.55000000000000004">
      <c r="A1171" s="18">
        <v>39999</v>
      </c>
      <c r="B1171" s="16">
        <v>1</v>
      </c>
      <c r="C1171" s="16">
        <v>28</v>
      </c>
    </row>
    <row r="1172" spans="1:3" x14ac:dyDescent="0.55000000000000004">
      <c r="A1172" s="18">
        <v>39999</v>
      </c>
      <c r="B1172" s="16">
        <v>2</v>
      </c>
      <c r="C1172" s="16">
        <v>30</v>
      </c>
    </row>
    <row r="1173" spans="1:3" x14ac:dyDescent="0.55000000000000004">
      <c r="A1173" s="18">
        <v>40001</v>
      </c>
      <c r="B1173" s="16">
        <v>3</v>
      </c>
      <c r="C1173" s="16">
        <v>3</v>
      </c>
    </row>
    <row r="1174" spans="1:3" x14ac:dyDescent="0.55000000000000004">
      <c r="A1174" s="18">
        <v>40002</v>
      </c>
      <c r="B1174" s="16">
        <v>1</v>
      </c>
      <c r="C1174" s="16">
        <v>11</v>
      </c>
    </row>
    <row r="1175" spans="1:3" x14ac:dyDescent="0.55000000000000004">
      <c r="A1175" s="18">
        <v>40002</v>
      </c>
      <c r="B1175" s="16">
        <v>2</v>
      </c>
      <c r="C1175" s="16">
        <v>14</v>
      </c>
    </row>
    <row r="1176" spans="1:3" x14ac:dyDescent="0.55000000000000004">
      <c r="A1176" s="18">
        <v>40004</v>
      </c>
      <c r="B1176" s="16">
        <v>3</v>
      </c>
      <c r="C1176" s="16">
        <v>6</v>
      </c>
    </row>
    <row r="1177" spans="1:3" x14ac:dyDescent="0.55000000000000004">
      <c r="A1177" s="18">
        <v>40005</v>
      </c>
      <c r="B1177" s="16">
        <v>1</v>
      </c>
      <c r="C1177" s="16">
        <v>17</v>
      </c>
    </row>
    <row r="1178" spans="1:3" x14ac:dyDescent="0.55000000000000004">
      <c r="A1178" s="18">
        <v>40005</v>
      </c>
      <c r="B1178" s="16">
        <v>2</v>
      </c>
      <c r="C1178" s="16">
        <v>20</v>
      </c>
    </row>
    <row r="1179" spans="1:3" x14ac:dyDescent="0.55000000000000004">
      <c r="A1179" s="18">
        <v>40007</v>
      </c>
      <c r="B1179" s="16">
        <v>3</v>
      </c>
      <c r="C1179" s="16">
        <v>6</v>
      </c>
    </row>
    <row r="1180" spans="1:3" x14ac:dyDescent="0.55000000000000004">
      <c r="A1180" s="18">
        <v>40008</v>
      </c>
      <c r="B1180" s="16">
        <v>1</v>
      </c>
      <c r="C1180" s="16">
        <v>8</v>
      </c>
    </row>
    <row r="1181" spans="1:3" x14ac:dyDescent="0.55000000000000004">
      <c r="A1181" s="18">
        <v>40008</v>
      </c>
      <c r="B1181" s="16">
        <v>2</v>
      </c>
      <c r="C1181" s="16">
        <v>7</v>
      </c>
    </row>
    <row r="1182" spans="1:3" x14ac:dyDescent="0.55000000000000004">
      <c r="A1182" s="18">
        <v>40010</v>
      </c>
      <c r="B1182" s="16">
        <v>3</v>
      </c>
      <c r="C1182" s="16">
        <v>2</v>
      </c>
    </row>
    <row r="1183" spans="1:3" x14ac:dyDescent="0.55000000000000004">
      <c r="A1183" s="18">
        <v>40011</v>
      </c>
      <c r="B1183" s="16">
        <v>1</v>
      </c>
      <c r="C1183" s="16">
        <v>4</v>
      </c>
    </row>
    <row r="1184" spans="1:3" x14ac:dyDescent="0.55000000000000004">
      <c r="A1184" s="18">
        <v>40011</v>
      </c>
      <c r="B1184" s="16">
        <v>2</v>
      </c>
      <c r="C1184" s="16">
        <v>7</v>
      </c>
    </row>
    <row r="1185" spans="1:3" x14ac:dyDescent="0.55000000000000004">
      <c r="A1185" s="18">
        <v>40013</v>
      </c>
      <c r="B1185" s="16">
        <v>3</v>
      </c>
      <c r="C1185" s="16">
        <v>2</v>
      </c>
    </row>
    <row r="1186" spans="1:3" x14ac:dyDescent="0.55000000000000004">
      <c r="A1186" s="18">
        <v>40014</v>
      </c>
      <c r="B1186" s="16">
        <v>1</v>
      </c>
      <c r="C1186" s="16">
        <v>4</v>
      </c>
    </row>
    <row r="1187" spans="1:3" x14ac:dyDescent="0.55000000000000004">
      <c r="A1187" s="18">
        <v>40014</v>
      </c>
      <c r="B1187" s="16">
        <v>2</v>
      </c>
      <c r="C1187" s="16">
        <v>5</v>
      </c>
    </row>
    <row r="1188" spans="1:3" x14ac:dyDescent="0.55000000000000004">
      <c r="A1188" s="18">
        <v>40016</v>
      </c>
      <c r="B1188" s="16">
        <v>3</v>
      </c>
      <c r="C1188" s="16">
        <v>1</v>
      </c>
    </row>
    <row r="1189" spans="1:3" x14ac:dyDescent="0.55000000000000004">
      <c r="A1189" s="18">
        <v>40017</v>
      </c>
      <c r="B1189" s="16">
        <v>1</v>
      </c>
      <c r="C1189" s="16">
        <v>3</v>
      </c>
    </row>
    <row r="1190" spans="1:3" x14ac:dyDescent="0.55000000000000004">
      <c r="A1190" s="18">
        <v>40017</v>
      </c>
      <c r="B1190" s="16">
        <v>2</v>
      </c>
      <c r="C1190" s="16">
        <v>5</v>
      </c>
    </row>
    <row r="1191" spans="1:3" x14ac:dyDescent="0.55000000000000004">
      <c r="A1191" s="18">
        <v>40020</v>
      </c>
      <c r="B1191" s="16">
        <v>1</v>
      </c>
      <c r="C1191" s="16">
        <v>4</v>
      </c>
    </row>
    <row r="1192" spans="1:3" x14ac:dyDescent="0.55000000000000004">
      <c r="A1192" s="18">
        <v>40023</v>
      </c>
      <c r="B1192" s="16">
        <v>1</v>
      </c>
      <c r="C1192" s="16">
        <v>2</v>
      </c>
    </row>
    <row r="1193" spans="1:3" x14ac:dyDescent="0.55000000000000004">
      <c r="A1193" s="18">
        <v>40026</v>
      </c>
      <c r="B1193" s="16">
        <v>1</v>
      </c>
      <c r="C1193" s="16">
        <v>2</v>
      </c>
    </row>
    <row r="1194" spans="1:3" x14ac:dyDescent="0.55000000000000004">
      <c r="A1194" s="18">
        <v>40029</v>
      </c>
      <c r="B1194" s="16">
        <v>1</v>
      </c>
      <c r="C1194" s="16">
        <v>2</v>
      </c>
    </row>
    <row r="1195" spans="1:3" x14ac:dyDescent="0.55000000000000004">
      <c r="A1195" s="18">
        <v>40029</v>
      </c>
      <c r="B1195" s="16">
        <v>2</v>
      </c>
      <c r="C1195" s="16">
        <v>1</v>
      </c>
    </row>
    <row r="1196" spans="1:3" x14ac:dyDescent="0.55000000000000004">
      <c r="A1196" s="18">
        <v>40032</v>
      </c>
      <c r="B1196" s="16">
        <v>1</v>
      </c>
      <c r="C1196" s="16">
        <v>1</v>
      </c>
    </row>
    <row r="1197" spans="1:3" x14ac:dyDescent="0.55000000000000004">
      <c r="A1197" s="18">
        <v>40035</v>
      </c>
      <c r="B1197" s="16">
        <v>2</v>
      </c>
      <c r="C1197" s="16">
        <v>1</v>
      </c>
    </row>
    <row r="1198" spans="1:3" x14ac:dyDescent="0.55000000000000004">
      <c r="A1198" s="18">
        <v>40303</v>
      </c>
      <c r="B1198" s="16">
        <v>1</v>
      </c>
      <c r="C1198" s="16">
        <v>1</v>
      </c>
    </row>
    <row r="1199" spans="1:3" x14ac:dyDescent="0.55000000000000004">
      <c r="A1199" s="18">
        <v>40303</v>
      </c>
      <c r="B1199" s="16">
        <v>2</v>
      </c>
      <c r="C1199" s="16">
        <v>1</v>
      </c>
    </row>
    <row r="1200" spans="1:3" x14ac:dyDescent="0.55000000000000004">
      <c r="A1200" s="18">
        <v>40305</v>
      </c>
      <c r="B1200" s="16">
        <v>3</v>
      </c>
      <c r="C1200" s="16">
        <v>1</v>
      </c>
    </row>
    <row r="1201" spans="1:3" x14ac:dyDescent="0.55000000000000004">
      <c r="A1201" s="18">
        <v>40306</v>
      </c>
      <c r="B1201" s="16">
        <v>1</v>
      </c>
      <c r="C1201" s="16">
        <v>1</v>
      </c>
    </row>
    <row r="1202" spans="1:3" x14ac:dyDescent="0.55000000000000004">
      <c r="A1202" s="18">
        <v>40306</v>
      </c>
      <c r="B1202" s="16">
        <v>2</v>
      </c>
      <c r="C1202" s="16">
        <v>1</v>
      </c>
    </row>
    <row r="1203" spans="1:3" x14ac:dyDescent="0.55000000000000004">
      <c r="A1203" s="18">
        <v>40309</v>
      </c>
      <c r="B1203" s="16">
        <v>1</v>
      </c>
      <c r="C1203" s="16">
        <v>1</v>
      </c>
    </row>
    <row r="1204" spans="1:3" x14ac:dyDescent="0.55000000000000004">
      <c r="A1204" s="18">
        <v>40311</v>
      </c>
      <c r="B1204" s="16">
        <v>3</v>
      </c>
      <c r="C1204" s="16">
        <v>2</v>
      </c>
    </row>
    <row r="1205" spans="1:3" x14ac:dyDescent="0.55000000000000004">
      <c r="A1205" s="18">
        <v>40312</v>
      </c>
      <c r="B1205" s="16">
        <v>2</v>
      </c>
      <c r="C1205" s="16">
        <v>2</v>
      </c>
    </row>
    <row r="1206" spans="1:3" x14ac:dyDescent="0.55000000000000004">
      <c r="A1206" s="18">
        <v>40320</v>
      </c>
      <c r="B1206" s="16">
        <v>3</v>
      </c>
      <c r="C1206" s="16">
        <v>1</v>
      </c>
    </row>
    <row r="1207" spans="1:3" x14ac:dyDescent="0.55000000000000004">
      <c r="A1207" s="18">
        <v>40321</v>
      </c>
      <c r="B1207" s="16">
        <v>1</v>
      </c>
      <c r="C1207" s="16">
        <v>4</v>
      </c>
    </row>
    <row r="1208" spans="1:3" x14ac:dyDescent="0.55000000000000004">
      <c r="A1208" s="18">
        <v>40321</v>
      </c>
      <c r="B1208" s="16">
        <v>2</v>
      </c>
      <c r="C1208" s="16">
        <v>2</v>
      </c>
    </row>
    <row r="1209" spans="1:3" x14ac:dyDescent="0.55000000000000004">
      <c r="A1209" s="18">
        <v>40323</v>
      </c>
      <c r="B1209" s="16">
        <v>3</v>
      </c>
      <c r="C1209" s="16">
        <v>1</v>
      </c>
    </row>
    <row r="1210" spans="1:3" x14ac:dyDescent="0.55000000000000004">
      <c r="A1210" s="18">
        <v>40326</v>
      </c>
      <c r="B1210" s="16">
        <v>3</v>
      </c>
      <c r="C1210" s="16">
        <v>1</v>
      </c>
    </row>
    <row r="1211" spans="1:3" x14ac:dyDescent="0.55000000000000004">
      <c r="A1211" s="18">
        <v>40330</v>
      </c>
      <c r="B1211" s="16">
        <v>1</v>
      </c>
      <c r="C1211" s="16">
        <v>3</v>
      </c>
    </row>
    <row r="1212" spans="1:3" x14ac:dyDescent="0.55000000000000004">
      <c r="A1212" s="18">
        <v>40330</v>
      </c>
      <c r="B1212" s="16">
        <v>2</v>
      </c>
      <c r="C1212" s="16">
        <v>3</v>
      </c>
    </row>
    <row r="1213" spans="1:3" x14ac:dyDescent="0.55000000000000004">
      <c r="A1213" s="18">
        <v>40333</v>
      </c>
      <c r="B1213" s="16">
        <v>1</v>
      </c>
      <c r="C1213" s="16">
        <v>1</v>
      </c>
    </row>
    <row r="1214" spans="1:3" x14ac:dyDescent="0.55000000000000004">
      <c r="A1214" s="18">
        <v>40333</v>
      </c>
      <c r="B1214" s="16">
        <v>2</v>
      </c>
      <c r="C1214" s="16">
        <v>2</v>
      </c>
    </row>
    <row r="1215" spans="1:3" x14ac:dyDescent="0.55000000000000004">
      <c r="A1215" s="18">
        <v>40336</v>
      </c>
      <c r="B1215" s="16">
        <v>1</v>
      </c>
      <c r="C1215" s="16">
        <v>1</v>
      </c>
    </row>
    <row r="1216" spans="1:3" x14ac:dyDescent="0.55000000000000004">
      <c r="A1216" s="18">
        <v>40336</v>
      </c>
      <c r="B1216" s="16">
        <v>2</v>
      </c>
      <c r="C1216" s="16">
        <v>1</v>
      </c>
    </row>
    <row r="1217" spans="1:3" x14ac:dyDescent="0.55000000000000004">
      <c r="A1217" s="18">
        <v>40338</v>
      </c>
      <c r="B1217" s="16">
        <v>3</v>
      </c>
      <c r="C1217" s="16">
        <v>1</v>
      </c>
    </row>
    <row r="1218" spans="1:3" x14ac:dyDescent="0.55000000000000004">
      <c r="A1218" s="18">
        <v>40339</v>
      </c>
      <c r="B1218" s="16">
        <v>1</v>
      </c>
      <c r="C1218" s="16">
        <v>1</v>
      </c>
    </row>
    <row r="1219" spans="1:3" x14ac:dyDescent="0.55000000000000004">
      <c r="A1219" s="18">
        <v>40339</v>
      </c>
      <c r="B1219" s="16">
        <v>2</v>
      </c>
      <c r="C1219" s="16">
        <v>3</v>
      </c>
    </row>
    <row r="1220" spans="1:3" x14ac:dyDescent="0.55000000000000004">
      <c r="A1220" s="18">
        <v>40341</v>
      </c>
      <c r="B1220" s="16">
        <v>3</v>
      </c>
      <c r="C1220" s="16">
        <v>1</v>
      </c>
    </row>
    <row r="1221" spans="1:3" x14ac:dyDescent="0.55000000000000004">
      <c r="A1221" s="18">
        <v>40342</v>
      </c>
      <c r="B1221" s="16">
        <v>1</v>
      </c>
      <c r="C1221" s="16">
        <v>5</v>
      </c>
    </row>
    <row r="1222" spans="1:3" x14ac:dyDescent="0.55000000000000004">
      <c r="A1222" s="18">
        <v>40342</v>
      </c>
      <c r="B1222" s="16">
        <v>2</v>
      </c>
      <c r="C1222" s="16">
        <v>9</v>
      </c>
    </row>
    <row r="1223" spans="1:3" x14ac:dyDescent="0.55000000000000004">
      <c r="A1223" s="18">
        <v>40344</v>
      </c>
      <c r="B1223" s="16">
        <v>3</v>
      </c>
      <c r="C1223" s="16">
        <v>3</v>
      </c>
    </row>
    <row r="1224" spans="1:3" x14ac:dyDescent="0.55000000000000004">
      <c r="A1224" s="18">
        <v>40345</v>
      </c>
      <c r="B1224" s="16">
        <v>1</v>
      </c>
      <c r="C1224" s="16">
        <v>4</v>
      </c>
    </row>
    <row r="1225" spans="1:3" x14ac:dyDescent="0.55000000000000004">
      <c r="A1225" s="18">
        <v>40345</v>
      </c>
      <c r="B1225" s="16">
        <v>2</v>
      </c>
      <c r="C1225" s="16">
        <v>3</v>
      </c>
    </row>
    <row r="1226" spans="1:3" x14ac:dyDescent="0.55000000000000004">
      <c r="A1226" s="18">
        <v>40347</v>
      </c>
      <c r="B1226" s="16">
        <v>3</v>
      </c>
      <c r="C1226" s="16">
        <v>2</v>
      </c>
    </row>
    <row r="1227" spans="1:3" x14ac:dyDescent="0.55000000000000004">
      <c r="A1227" s="18">
        <v>40348</v>
      </c>
      <c r="B1227" s="16">
        <v>1</v>
      </c>
      <c r="C1227" s="16">
        <v>5</v>
      </c>
    </row>
    <row r="1228" spans="1:3" x14ac:dyDescent="0.55000000000000004">
      <c r="A1228" s="18">
        <v>40348</v>
      </c>
      <c r="B1228" s="16">
        <v>2</v>
      </c>
      <c r="C1228" s="16">
        <v>9</v>
      </c>
    </row>
    <row r="1229" spans="1:3" x14ac:dyDescent="0.55000000000000004">
      <c r="A1229" s="18">
        <v>40350</v>
      </c>
      <c r="B1229" s="16">
        <v>3</v>
      </c>
      <c r="C1229" s="16">
        <v>2</v>
      </c>
    </row>
    <row r="1230" spans="1:3" x14ac:dyDescent="0.55000000000000004">
      <c r="A1230" s="18">
        <v>40351</v>
      </c>
      <c r="B1230" s="16">
        <v>1</v>
      </c>
      <c r="C1230" s="16">
        <v>9</v>
      </c>
    </row>
    <row r="1231" spans="1:3" x14ac:dyDescent="0.55000000000000004">
      <c r="A1231" s="18">
        <v>40351</v>
      </c>
      <c r="B1231" s="16">
        <v>2</v>
      </c>
      <c r="C1231" s="16">
        <v>6</v>
      </c>
    </row>
    <row r="1232" spans="1:3" x14ac:dyDescent="0.55000000000000004">
      <c r="A1232" s="18">
        <v>40352</v>
      </c>
      <c r="B1232" s="16">
        <v>4</v>
      </c>
      <c r="C1232" s="16">
        <v>1</v>
      </c>
    </row>
    <row r="1233" spans="1:3" x14ac:dyDescent="0.55000000000000004">
      <c r="A1233" s="18">
        <v>40353</v>
      </c>
      <c r="B1233" s="16">
        <v>3</v>
      </c>
      <c r="C1233" s="16">
        <v>6</v>
      </c>
    </row>
    <row r="1234" spans="1:3" x14ac:dyDescent="0.55000000000000004">
      <c r="A1234" s="18">
        <v>40354</v>
      </c>
      <c r="B1234" s="16">
        <v>1</v>
      </c>
      <c r="C1234" s="16">
        <v>2</v>
      </c>
    </row>
    <row r="1235" spans="1:3" x14ac:dyDescent="0.55000000000000004">
      <c r="A1235" s="18">
        <v>40354</v>
      </c>
      <c r="B1235" s="16">
        <v>2</v>
      </c>
      <c r="C1235" s="16">
        <v>3</v>
      </c>
    </row>
    <row r="1236" spans="1:3" x14ac:dyDescent="0.55000000000000004">
      <c r="A1236" s="18">
        <v>40356</v>
      </c>
      <c r="B1236" s="16">
        <v>3</v>
      </c>
      <c r="C1236" s="16">
        <v>6</v>
      </c>
    </row>
    <row r="1237" spans="1:3" x14ac:dyDescent="0.55000000000000004">
      <c r="A1237" s="18">
        <v>40357</v>
      </c>
      <c r="B1237" s="16">
        <v>1</v>
      </c>
      <c r="C1237" s="16">
        <v>7</v>
      </c>
    </row>
    <row r="1238" spans="1:3" x14ac:dyDescent="0.55000000000000004">
      <c r="A1238" s="18">
        <v>40357</v>
      </c>
      <c r="B1238" s="16">
        <v>2</v>
      </c>
      <c r="C1238" s="16">
        <v>8</v>
      </c>
    </row>
    <row r="1239" spans="1:3" x14ac:dyDescent="0.55000000000000004">
      <c r="A1239" s="18">
        <v>40359</v>
      </c>
      <c r="B1239" s="16">
        <v>3</v>
      </c>
      <c r="C1239" s="16">
        <v>9</v>
      </c>
    </row>
    <row r="1240" spans="1:3" x14ac:dyDescent="0.55000000000000004">
      <c r="A1240" s="18">
        <v>40360</v>
      </c>
      <c r="B1240" s="16">
        <v>1</v>
      </c>
      <c r="C1240" s="16">
        <v>12</v>
      </c>
    </row>
    <row r="1241" spans="1:3" x14ac:dyDescent="0.55000000000000004">
      <c r="A1241" s="18">
        <v>40360</v>
      </c>
      <c r="B1241" s="16">
        <v>2</v>
      </c>
      <c r="C1241" s="16">
        <v>14</v>
      </c>
    </row>
    <row r="1242" spans="1:3" x14ac:dyDescent="0.55000000000000004">
      <c r="A1242" s="18">
        <v>40362</v>
      </c>
      <c r="B1242" s="16">
        <v>3</v>
      </c>
      <c r="C1242" s="16">
        <v>3</v>
      </c>
    </row>
    <row r="1243" spans="1:3" x14ac:dyDescent="0.55000000000000004">
      <c r="A1243" s="18">
        <v>40363</v>
      </c>
      <c r="B1243" s="16">
        <v>1</v>
      </c>
      <c r="C1243" s="16">
        <v>19</v>
      </c>
    </row>
    <row r="1244" spans="1:3" x14ac:dyDescent="0.55000000000000004">
      <c r="A1244" s="18">
        <v>40363</v>
      </c>
      <c r="B1244" s="16">
        <v>2</v>
      </c>
      <c r="C1244" s="16">
        <v>13</v>
      </c>
    </row>
    <row r="1245" spans="1:3" x14ac:dyDescent="0.55000000000000004">
      <c r="A1245" s="18">
        <v>40365</v>
      </c>
      <c r="B1245" s="16">
        <v>3</v>
      </c>
      <c r="C1245" s="16">
        <v>5</v>
      </c>
    </row>
    <row r="1246" spans="1:3" x14ac:dyDescent="0.55000000000000004">
      <c r="A1246" s="18">
        <v>40366</v>
      </c>
      <c r="B1246" s="16">
        <v>1</v>
      </c>
      <c r="C1246" s="16">
        <v>7</v>
      </c>
    </row>
    <row r="1247" spans="1:3" x14ac:dyDescent="0.55000000000000004">
      <c r="A1247" s="18">
        <v>40366</v>
      </c>
      <c r="B1247" s="16">
        <v>2</v>
      </c>
      <c r="C1247" s="16">
        <v>8</v>
      </c>
    </row>
    <row r="1248" spans="1:3" x14ac:dyDescent="0.55000000000000004">
      <c r="A1248" s="18">
        <v>40368</v>
      </c>
      <c r="B1248" s="16">
        <v>3</v>
      </c>
      <c r="C1248" s="16">
        <v>7</v>
      </c>
    </row>
    <row r="1249" spans="1:3" x14ac:dyDescent="0.55000000000000004">
      <c r="A1249" s="18">
        <v>40369</v>
      </c>
      <c r="B1249" s="16">
        <v>1</v>
      </c>
      <c r="C1249" s="16">
        <v>12</v>
      </c>
    </row>
    <row r="1250" spans="1:3" x14ac:dyDescent="0.55000000000000004">
      <c r="A1250" s="18">
        <v>40369</v>
      </c>
      <c r="B1250" s="16">
        <v>2</v>
      </c>
      <c r="C1250" s="16">
        <v>11</v>
      </c>
    </row>
    <row r="1251" spans="1:3" x14ac:dyDescent="0.55000000000000004">
      <c r="A1251" s="18">
        <v>40371</v>
      </c>
      <c r="B1251" s="16">
        <v>3</v>
      </c>
      <c r="C1251" s="16">
        <v>3</v>
      </c>
    </row>
    <row r="1252" spans="1:3" x14ac:dyDescent="0.55000000000000004">
      <c r="A1252" s="18">
        <v>40372</v>
      </c>
      <c r="B1252" s="16">
        <v>1</v>
      </c>
      <c r="C1252" s="16">
        <v>9</v>
      </c>
    </row>
    <row r="1253" spans="1:3" x14ac:dyDescent="0.55000000000000004">
      <c r="A1253" s="18">
        <v>40372</v>
      </c>
      <c r="B1253" s="16">
        <v>2</v>
      </c>
      <c r="C1253" s="16">
        <v>8</v>
      </c>
    </row>
    <row r="1254" spans="1:3" x14ac:dyDescent="0.55000000000000004">
      <c r="A1254" s="18">
        <v>40374</v>
      </c>
      <c r="B1254" s="16">
        <v>3</v>
      </c>
      <c r="C1254" s="16">
        <v>2</v>
      </c>
    </row>
    <row r="1255" spans="1:3" x14ac:dyDescent="0.55000000000000004">
      <c r="A1255" s="18">
        <v>40375</v>
      </c>
      <c r="B1255" s="16">
        <v>1</v>
      </c>
      <c r="C1255" s="16">
        <v>15</v>
      </c>
    </row>
    <row r="1256" spans="1:3" x14ac:dyDescent="0.55000000000000004">
      <c r="A1256" s="18">
        <v>40375</v>
      </c>
      <c r="B1256" s="16">
        <v>2</v>
      </c>
      <c r="C1256" s="16">
        <v>7</v>
      </c>
    </row>
    <row r="1257" spans="1:3" x14ac:dyDescent="0.55000000000000004">
      <c r="A1257" s="18">
        <v>40377</v>
      </c>
      <c r="B1257" s="16">
        <v>3</v>
      </c>
      <c r="C1257" s="16">
        <v>3</v>
      </c>
    </row>
    <row r="1258" spans="1:3" x14ac:dyDescent="0.55000000000000004">
      <c r="A1258" s="18">
        <v>40378</v>
      </c>
      <c r="B1258" s="16">
        <v>1</v>
      </c>
      <c r="C1258" s="16">
        <v>7</v>
      </c>
    </row>
    <row r="1259" spans="1:3" x14ac:dyDescent="0.55000000000000004">
      <c r="A1259" s="18">
        <v>40378</v>
      </c>
      <c r="B1259" s="16">
        <v>2</v>
      </c>
      <c r="C1259" s="16">
        <v>3</v>
      </c>
    </row>
    <row r="1260" spans="1:3" x14ac:dyDescent="0.55000000000000004">
      <c r="A1260" s="18">
        <v>40380</v>
      </c>
      <c r="B1260" s="16">
        <v>3</v>
      </c>
      <c r="C1260" s="16">
        <v>2</v>
      </c>
    </row>
    <row r="1261" spans="1:3" x14ac:dyDescent="0.55000000000000004">
      <c r="A1261" s="18">
        <v>40381</v>
      </c>
      <c r="B1261" s="16">
        <v>1</v>
      </c>
      <c r="C1261" s="16">
        <v>4</v>
      </c>
    </row>
    <row r="1262" spans="1:3" x14ac:dyDescent="0.55000000000000004">
      <c r="A1262" s="18">
        <v>40381</v>
      </c>
      <c r="B1262" s="16">
        <v>2</v>
      </c>
      <c r="C1262" s="16">
        <v>10</v>
      </c>
    </row>
    <row r="1263" spans="1:3" x14ac:dyDescent="0.55000000000000004">
      <c r="A1263" s="18">
        <v>40383</v>
      </c>
      <c r="B1263" s="16">
        <v>3</v>
      </c>
      <c r="C1263" s="16">
        <v>4</v>
      </c>
    </row>
    <row r="1264" spans="1:3" x14ac:dyDescent="0.55000000000000004">
      <c r="A1264" s="18">
        <v>40384</v>
      </c>
      <c r="B1264" s="16">
        <v>1</v>
      </c>
      <c r="C1264" s="16">
        <v>3</v>
      </c>
    </row>
    <row r="1265" spans="1:3" x14ac:dyDescent="0.55000000000000004">
      <c r="A1265" s="18">
        <v>40384</v>
      </c>
      <c r="B1265" s="16">
        <v>2</v>
      </c>
      <c r="C1265" s="16">
        <v>4</v>
      </c>
    </row>
    <row r="1266" spans="1:3" x14ac:dyDescent="0.55000000000000004">
      <c r="A1266" s="18">
        <v>40386</v>
      </c>
      <c r="B1266" s="16">
        <v>3</v>
      </c>
      <c r="C1266" s="16">
        <v>3</v>
      </c>
    </row>
    <row r="1267" spans="1:3" x14ac:dyDescent="0.55000000000000004">
      <c r="A1267" s="18">
        <v>40387</v>
      </c>
      <c r="B1267" s="16">
        <v>1</v>
      </c>
      <c r="C1267" s="16">
        <v>2</v>
      </c>
    </row>
    <row r="1268" spans="1:3" x14ac:dyDescent="0.55000000000000004">
      <c r="A1268" s="18">
        <v>40387</v>
      </c>
      <c r="B1268" s="16">
        <v>2</v>
      </c>
      <c r="C1268" s="16">
        <v>3</v>
      </c>
    </row>
    <row r="1269" spans="1:3" x14ac:dyDescent="0.55000000000000004">
      <c r="A1269" s="18">
        <v>40389</v>
      </c>
      <c r="B1269" s="16">
        <v>3</v>
      </c>
      <c r="C1269" s="16">
        <v>2</v>
      </c>
    </row>
    <row r="1270" spans="1:3" x14ac:dyDescent="0.55000000000000004">
      <c r="A1270" s="18">
        <v>40390</v>
      </c>
      <c r="B1270" s="16">
        <v>1</v>
      </c>
      <c r="C1270" s="16">
        <v>6</v>
      </c>
    </row>
    <row r="1271" spans="1:3" x14ac:dyDescent="0.55000000000000004">
      <c r="A1271" s="18">
        <v>40390</v>
      </c>
      <c r="B1271" s="16">
        <v>2</v>
      </c>
      <c r="C1271" s="16">
        <v>4</v>
      </c>
    </row>
    <row r="1272" spans="1:3" x14ac:dyDescent="0.55000000000000004">
      <c r="A1272" s="18">
        <v>40393</v>
      </c>
      <c r="B1272" s="16">
        <v>1</v>
      </c>
      <c r="C1272" s="16">
        <v>1</v>
      </c>
    </row>
    <row r="1273" spans="1:3" x14ac:dyDescent="0.55000000000000004">
      <c r="A1273" s="18">
        <v>40393</v>
      </c>
      <c r="B1273" s="16">
        <v>2</v>
      </c>
      <c r="C1273" s="16">
        <v>2</v>
      </c>
    </row>
    <row r="1274" spans="1:3" x14ac:dyDescent="0.55000000000000004">
      <c r="A1274" s="18">
        <v>40396</v>
      </c>
      <c r="B1274" s="16">
        <v>2</v>
      </c>
      <c r="C1274" s="16">
        <v>2</v>
      </c>
    </row>
    <row r="1275" spans="1:3" x14ac:dyDescent="0.55000000000000004">
      <c r="A1275" s="18">
        <v>40397</v>
      </c>
      <c r="B1275" s="16">
        <v>4</v>
      </c>
      <c r="C1275" s="16">
        <v>1</v>
      </c>
    </row>
    <row r="1276" spans="1:3" x14ac:dyDescent="0.55000000000000004">
      <c r="A1276" s="18">
        <v>40399</v>
      </c>
      <c r="B1276" s="16">
        <v>2</v>
      </c>
      <c r="C1276" s="16">
        <v>2</v>
      </c>
    </row>
    <row r="1277" spans="1:3" x14ac:dyDescent="0.55000000000000004">
      <c r="A1277" s="18">
        <v>40405</v>
      </c>
      <c r="B1277" s="16">
        <v>1</v>
      </c>
      <c r="C1277" s="16">
        <v>2</v>
      </c>
    </row>
    <row r="1278" spans="1:3" x14ac:dyDescent="0.55000000000000004">
      <c r="A1278" s="18">
        <v>40408</v>
      </c>
      <c r="B1278" s="16">
        <v>1</v>
      </c>
      <c r="C1278" s="16">
        <v>1</v>
      </c>
    </row>
    <row r="1279" spans="1:3" x14ac:dyDescent="0.55000000000000004">
      <c r="A1279" s="18">
        <v>40691</v>
      </c>
      <c r="B1279" s="16">
        <v>1</v>
      </c>
      <c r="C1279" s="16">
        <v>1</v>
      </c>
    </row>
    <row r="1280" spans="1:3" x14ac:dyDescent="0.55000000000000004">
      <c r="A1280" s="18">
        <v>40694</v>
      </c>
      <c r="B1280" s="16">
        <v>2</v>
      </c>
      <c r="C1280" s="16">
        <v>1</v>
      </c>
    </row>
    <row r="1281" spans="1:3" x14ac:dyDescent="0.55000000000000004">
      <c r="A1281" s="18">
        <v>40699</v>
      </c>
      <c r="B1281" s="16">
        <v>3</v>
      </c>
      <c r="C1281" s="16">
        <v>1</v>
      </c>
    </row>
    <row r="1282" spans="1:3" x14ac:dyDescent="0.55000000000000004">
      <c r="A1282" s="18">
        <v>40706</v>
      </c>
      <c r="B1282" s="16">
        <v>2</v>
      </c>
      <c r="C1282" s="16">
        <v>1</v>
      </c>
    </row>
    <row r="1283" spans="1:3" x14ac:dyDescent="0.55000000000000004">
      <c r="A1283" s="18">
        <v>40709</v>
      </c>
      <c r="B1283" s="16">
        <v>1</v>
      </c>
      <c r="C1283" s="16">
        <v>2</v>
      </c>
    </row>
    <row r="1284" spans="1:3" x14ac:dyDescent="0.55000000000000004">
      <c r="A1284" s="18">
        <v>40712</v>
      </c>
      <c r="B1284" s="16">
        <v>1</v>
      </c>
      <c r="C1284" s="16">
        <v>1</v>
      </c>
    </row>
    <row r="1285" spans="1:3" x14ac:dyDescent="0.55000000000000004">
      <c r="A1285" s="18">
        <v>40712</v>
      </c>
      <c r="B1285" s="16">
        <v>2</v>
      </c>
      <c r="C1285" s="16">
        <v>1</v>
      </c>
    </row>
    <row r="1286" spans="1:3" x14ac:dyDescent="0.55000000000000004">
      <c r="A1286" s="18">
        <v>40714</v>
      </c>
      <c r="B1286" s="16">
        <v>3</v>
      </c>
      <c r="C1286" s="16">
        <v>2</v>
      </c>
    </row>
    <row r="1287" spans="1:3" x14ac:dyDescent="0.55000000000000004">
      <c r="A1287" s="18">
        <v>40715</v>
      </c>
      <c r="B1287" s="16">
        <v>1</v>
      </c>
      <c r="C1287" s="16">
        <v>1</v>
      </c>
    </row>
    <row r="1288" spans="1:3" x14ac:dyDescent="0.55000000000000004">
      <c r="A1288" s="18">
        <v>40715</v>
      </c>
      <c r="B1288" s="16">
        <v>2</v>
      </c>
      <c r="C1288" s="16">
        <v>1</v>
      </c>
    </row>
    <row r="1289" spans="1:3" x14ac:dyDescent="0.55000000000000004">
      <c r="A1289" s="18">
        <v>40717</v>
      </c>
      <c r="B1289" s="16">
        <v>3</v>
      </c>
      <c r="C1289" s="16">
        <v>1</v>
      </c>
    </row>
    <row r="1290" spans="1:3" x14ac:dyDescent="0.55000000000000004">
      <c r="A1290" s="18">
        <v>40718</v>
      </c>
      <c r="B1290" s="16">
        <v>2</v>
      </c>
      <c r="C1290" s="16">
        <v>2</v>
      </c>
    </row>
    <row r="1291" spans="1:3" x14ac:dyDescent="0.55000000000000004">
      <c r="A1291" s="18">
        <v>40720</v>
      </c>
      <c r="B1291" s="16">
        <v>3</v>
      </c>
      <c r="C1291" s="16">
        <v>1</v>
      </c>
    </row>
    <row r="1292" spans="1:3" x14ac:dyDescent="0.55000000000000004">
      <c r="A1292" s="18">
        <v>40721</v>
      </c>
      <c r="B1292" s="16">
        <v>1</v>
      </c>
      <c r="C1292" s="16">
        <v>2</v>
      </c>
    </row>
    <row r="1293" spans="1:3" x14ac:dyDescent="0.55000000000000004">
      <c r="A1293" s="18">
        <v>40721</v>
      </c>
      <c r="B1293" s="16">
        <v>2</v>
      </c>
      <c r="C1293" s="16">
        <v>5</v>
      </c>
    </row>
    <row r="1294" spans="1:3" x14ac:dyDescent="0.55000000000000004">
      <c r="A1294" s="18">
        <v>40723</v>
      </c>
      <c r="B1294" s="16">
        <v>3</v>
      </c>
      <c r="C1294" s="16">
        <v>3</v>
      </c>
    </row>
    <row r="1295" spans="1:3" x14ac:dyDescent="0.55000000000000004">
      <c r="A1295" s="18">
        <v>40724</v>
      </c>
      <c r="B1295" s="16">
        <v>1</v>
      </c>
      <c r="C1295" s="16">
        <v>3</v>
      </c>
    </row>
    <row r="1296" spans="1:3" x14ac:dyDescent="0.55000000000000004">
      <c r="A1296" s="18">
        <v>40724</v>
      </c>
      <c r="B1296" s="16">
        <v>2</v>
      </c>
      <c r="C1296" s="16">
        <v>5</v>
      </c>
    </row>
    <row r="1297" spans="1:3" x14ac:dyDescent="0.55000000000000004">
      <c r="A1297" s="18">
        <v>40726</v>
      </c>
      <c r="B1297" s="16">
        <v>3</v>
      </c>
      <c r="C1297" s="16">
        <v>1</v>
      </c>
    </row>
    <row r="1298" spans="1:3" x14ac:dyDescent="0.55000000000000004">
      <c r="A1298" s="18">
        <v>40727</v>
      </c>
      <c r="B1298" s="16">
        <v>1</v>
      </c>
      <c r="C1298" s="16">
        <v>6</v>
      </c>
    </row>
    <row r="1299" spans="1:3" x14ac:dyDescent="0.55000000000000004">
      <c r="A1299" s="18">
        <v>40727</v>
      </c>
      <c r="B1299" s="16">
        <v>2</v>
      </c>
      <c r="C1299" s="16">
        <v>6</v>
      </c>
    </row>
    <row r="1300" spans="1:3" x14ac:dyDescent="0.55000000000000004">
      <c r="A1300" s="18">
        <v>40729</v>
      </c>
      <c r="B1300" s="16">
        <v>3</v>
      </c>
      <c r="C1300" s="16">
        <v>1</v>
      </c>
    </row>
    <row r="1301" spans="1:3" x14ac:dyDescent="0.55000000000000004">
      <c r="A1301" s="18">
        <v>40730</v>
      </c>
      <c r="B1301" s="16">
        <v>1</v>
      </c>
      <c r="C1301" s="16">
        <v>4</v>
      </c>
    </row>
    <row r="1302" spans="1:3" x14ac:dyDescent="0.55000000000000004">
      <c r="A1302" s="18">
        <v>40730</v>
      </c>
      <c r="B1302" s="16">
        <v>2</v>
      </c>
      <c r="C1302" s="16">
        <v>2</v>
      </c>
    </row>
    <row r="1303" spans="1:3" x14ac:dyDescent="0.55000000000000004">
      <c r="A1303" s="18">
        <v>40732</v>
      </c>
      <c r="B1303" s="16">
        <v>3</v>
      </c>
      <c r="C1303" s="16">
        <v>3</v>
      </c>
    </row>
    <row r="1304" spans="1:3" x14ac:dyDescent="0.55000000000000004">
      <c r="A1304" s="18">
        <v>40733</v>
      </c>
      <c r="B1304" s="16">
        <v>1</v>
      </c>
      <c r="C1304" s="16">
        <v>7</v>
      </c>
    </row>
    <row r="1305" spans="1:3" x14ac:dyDescent="0.55000000000000004">
      <c r="A1305" s="18">
        <v>40733</v>
      </c>
      <c r="B1305" s="16">
        <v>2</v>
      </c>
      <c r="C1305" s="16">
        <v>7</v>
      </c>
    </row>
    <row r="1306" spans="1:3" x14ac:dyDescent="0.55000000000000004">
      <c r="A1306" s="18">
        <v>40736</v>
      </c>
      <c r="B1306" s="16">
        <v>1</v>
      </c>
      <c r="C1306" s="16">
        <v>6</v>
      </c>
    </row>
    <row r="1307" spans="1:3" x14ac:dyDescent="0.55000000000000004">
      <c r="A1307" s="18">
        <v>40736</v>
      </c>
      <c r="B1307" s="16">
        <v>2</v>
      </c>
      <c r="C1307" s="16">
        <v>7</v>
      </c>
    </row>
    <row r="1308" spans="1:3" x14ac:dyDescent="0.55000000000000004">
      <c r="A1308" s="18">
        <v>40738</v>
      </c>
      <c r="B1308" s="16">
        <v>3</v>
      </c>
      <c r="C1308" s="16">
        <v>1</v>
      </c>
    </row>
    <row r="1309" spans="1:3" x14ac:dyDescent="0.55000000000000004">
      <c r="A1309" s="18">
        <v>40739</v>
      </c>
      <c r="B1309" s="16">
        <v>1</v>
      </c>
      <c r="C1309" s="16">
        <v>4</v>
      </c>
    </row>
    <row r="1310" spans="1:3" x14ac:dyDescent="0.55000000000000004">
      <c r="A1310" s="18">
        <v>40739</v>
      </c>
      <c r="B1310" s="16">
        <v>2</v>
      </c>
      <c r="C1310" s="16">
        <v>12</v>
      </c>
    </row>
    <row r="1311" spans="1:3" x14ac:dyDescent="0.55000000000000004">
      <c r="A1311" s="18">
        <v>40742</v>
      </c>
      <c r="B1311" s="16">
        <v>1</v>
      </c>
      <c r="C1311" s="16">
        <v>7</v>
      </c>
    </row>
    <row r="1312" spans="1:3" x14ac:dyDescent="0.55000000000000004">
      <c r="A1312" s="18">
        <v>40742</v>
      </c>
      <c r="B1312" s="16">
        <v>2</v>
      </c>
      <c r="C1312" s="16">
        <v>6</v>
      </c>
    </row>
    <row r="1313" spans="1:3" x14ac:dyDescent="0.55000000000000004">
      <c r="A1313" s="18">
        <v>40744</v>
      </c>
      <c r="B1313" s="16">
        <v>3</v>
      </c>
      <c r="C1313" s="16">
        <v>2</v>
      </c>
    </row>
    <row r="1314" spans="1:3" x14ac:dyDescent="0.55000000000000004">
      <c r="A1314" s="18">
        <v>40745</v>
      </c>
      <c r="B1314" s="16">
        <v>1</v>
      </c>
      <c r="C1314" s="16">
        <v>9</v>
      </c>
    </row>
    <row r="1315" spans="1:3" x14ac:dyDescent="0.55000000000000004">
      <c r="A1315" s="18">
        <v>40745</v>
      </c>
      <c r="B1315" s="16">
        <v>2</v>
      </c>
      <c r="C1315" s="16">
        <v>5</v>
      </c>
    </row>
    <row r="1316" spans="1:3" x14ac:dyDescent="0.55000000000000004">
      <c r="A1316" s="18">
        <v>40747</v>
      </c>
      <c r="B1316" s="16">
        <v>3</v>
      </c>
      <c r="C1316" s="16">
        <v>1</v>
      </c>
    </row>
    <row r="1317" spans="1:3" x14ac:dyDescent="0.55000000000000004">
      <c r="A1317" s="18">
        <v>40748</v>
      </c>
      <c r="B1317" s="16">
        <v>1</v>
      </c>
      <c r="C1317" s="16">
        <v>4</v>
      </c>
    </row>
    <row r="1318" spans="1:3" x14ac:dyDescent="0.55000000000000004">
      <c r="A1318" s="18">
        <v>40748</v>
      </c>
      <c r="B1318" s="16">
        <v>2</v>
      </c>
      <c r="C1318" s="16">
        <v>5</v>
      </c>
    </row>
    <row r="1319" spans="1:3" x14ac:dyDescent="0.55000000000000004">
      <c r="A1319" s="18">
        <v>40750</v>
      </c>
      <c r="B1319" s="16">
        <v>3</v>
      </c>
      <c r="C1319" s="16">
        <v>1</v>
      </c>
    </row>
    <row r="1320" spans="1:3" x14ac:dyDescent="0.55000000000000004">
      <c r="A1320" s="18">
        <v>40751</v>
      </c>
      <c r="B1320" s="16">
        <v>1</v>
      </c>
      <c r="C1320" s="16">
        <v>3</v>
      </c>
    </row>
    <row r="1321" spans="1:3" x14ac:dyDescent="0.55000000000000004">
      <c r="A1321" s="18">
        <v>40751</v>
      </c>
      <c r="B1321" s="16">
        <v>2</v>
      </c>
      <c r="C1321" s="16">
        <v>2</v>
      </c>
    </row>
    <row r="1322" spans="1:3" x14ac:dyDescent="0.55000000000000004">
      <c r="A1322" s="18">
        <v>40753</v>
      </c>
      <c r="B1322" s="16">
        <v>3</v>
      </c>
      <c r="C1322" s="16">
        <v>1</v>
      </c>
    </row>
    <row r="1323" spans="1:3" x14ac:dyDescent="0.55000000000000004">
      <c r="A1323" s="18">
        <v>40754</v>
      </c>
      <c r="B1323" s="16">
        <v>1</v>
      </c>
      <c r="C1323" s="16">
        <v>5</v>
      </c>
    </row>
    <row r="1324" spans="1:3" x14ac:dyDescent="0.55000000000000004">
      <c r="A1324" s="18">
        <v>40754</v>
      </c>
      <c r="B1324" s="16">
        <v>2</v>
      </c>
      <c r="C1324" s="16">
        <v>3</v>
      </c>
    </row>
    <row r="1325" spans="1:3" x14ac:dyDescent="0.55000000000000004">
      <c r="A1325" s="18">
        <v>40757</v>
      </c>
      <c r="B1325" s="16">
        <v>1</v>
      </c>
      <c r="C1325" s="16">
        <v>1</v>
      </c>
    </row>
    <row r="1326" spans="1:3" x14ac:dyDescent="0.55000000000000004">
      <c r="A1326" s="18">
        <v>40759</v>
      </c>
      <c r="B1326" s="16">
        <v>3</v>
      </c>
      <c r="C1326" s="16">
        <v>1</v>
      </c>
    </row>
    <row r="1327" spans="1:3" x14ac:dyDescent="0.55000000000000004">
      <c r="A1327" s="18">
        <v>40760</v>
      </c>
      <c r="B1327" s="16">
        <v>1</v>
      </c>
      <c r="C1327" s="16">
        <v>1</v>
      </c>
    </row>
    <row r="1328" spans="1:3" x14ac:dyDescent="0.55000000000000004">
      <c r="A1328" s="18">
        <v>40760</v>
      </c>
      <c r="B1328" s="16">
        <v>2</v>
      </c>
      <c r="C1328" s="16">
        <v>2</v>
      </c>
    </row>
    <row r="1329" spans="1:3" x14ac:dyDescent="0.55000000000000004">
      <c r="A1329" s="18">
        <v>40763</v>
      </c>
      <c r="B1329" s="16">
        <v>2</v>
      </c>
      <c r="C1329" s="16">
        <v>1</v>
      </c>
    </row>
    <row r="1330" spans="1:3" x14ac:dyDescent="0.55000000000000004">
      <c r="A1330" s="18">
        <v>40769</v>
      </c>
      <c r="B1330" s="16">
        <v>1</v>
      </c>
      <c r="C1330" s="16">
        <v>2</v>
      </c>
    </row>
    <row r="1331" spans="1:3" x14ac:dyDescent="0.55000000000000004">
      <c r="A1331" s="18">
        <v>40769</v>
      </c>
      <c r="B1331" s="16">
        <v>2</v>
      </c>
      <c r="C1331" s="16">
        <v>2</v>
      </c>
    </row>
    <row r="1332" spans="1:3" x14ac:dyDescent="0.55000000000000004">
      <c r="A1332" s="18">
        <v>41031</v>
      </c>
      <c r="B1332" s="16">
        <v>1</v>
      </c>
      <c r="C1332" s="16">
        <v>2</v>
      </c>
    </row>
    <row r="1333" spans="1:3" x14ac:dyDescent="0.55000000000000004">
      <c r="A1333" s="18">
        <v>41039</v>
      </c>
      <c r="B1333" s="16">
        <v>3</v>
      </c>
      <c r="C1333" s="16">
        <v>1</v>
      </c>
    </row>
    <row r="1334" spans="1:3" x14ac:dyDescent="0.55000000000000004">
      <c r="A1334" s="18">
        <v>41052</v>
      </c>
      <c r="B1334" s="16">
        <v>1</v>
      </c>
      <c r="C1334" s="16">
        <v>2</v>
      </c>
    </row>
    <row r="1335" spans="1:3" x14ac:dyDescent="0.55000000000000004">
      <c r="A1335" s="18">
        <v>41061</v>
      </c>
      <c r="B1335" s="16">
        <v>1</v>
      </c>
      <c r="C1335" s="16">
        <v>2</v>
      </c>
    </row>
    <row r="1336" spans="1:3" x14ac:dyDescent="0.55000000000000004">
      <c r="A1336" s="18">
        <v>41061</v>
      </c>
      <c r="B1336" s="16">
        <v>2</v>
      </c>
      <c r="C1336" s="16">
        <v>2</v>
      </c>
    </row>
    <row r="1337" spans="1:3" x14ac:dyDescent="0.55000000000000004">
      <c r="A1337" s="18">
        <v>41067</v>
      </c>
      <c r="B1337" s="16">
        <v>1</v>
      </c>
      <c r="C1337" s="16">
        <v>3</v>
      </c>
    </row>
    <row r="1338" spans="1:3" x14ac:dyDescent="0.55000000000000004">
      <c r="A1338" s="18">
        <v>41067</v>
      </c>
      <c r="B1338" s="16">
        <v>2</v>
      </c>
      <c r="C1338" s="16">
        <v>2</v>
      </c>
    </row>
    <row r="1339" spans="1:3" x14ac:dyDescent="0.55000000000000004">
      <c r="A1339" s="18">
        <v>41069</v>
      </c>
      <c r="B1339" s="16">
        <v>3</v>
      </c>
      <c r="C1339" s="16">
        <v>1</v>
      </c>
    </row>
    <row r="1340" spans="1:3" x14ac:dyDescent="0.55000000000000004">
      <c r="A1340" s="18">
        <v>41070</v>
      </c>
      <c r="B1340" s="16">
        <v>1</v>
      </c>
      <c r="C1340" s="16">
        <v>1</v>
      </c>
    </row>
    <row r="1341" spans="1:3" x14ac:dyDescent="0.55000000000000004">
      <c r="A1341" s="18">
        <v>41073</v>
      </c>
      <c r="B1341" s="16">
        <v>1</v>
      </c>
      <c r="C1341" s="16">
        <v>3</v>
      </c>
    </row>
    <row r="1342" spans="1:3" x14ac:dyDescent="0.55000000000000004">
      <c r="A1342" s="18">
        <v>41073</v>
      </c>
      <c r="B1342" s="16">
        <v>2</v>
      </c>
      <c r="C1342" s="16">
        <v>3</v>
      </c>
    </row>
    <row r="1343" spans="1:3" x14ac:dyDescent="0.55000000000000004">
      <c r="A1343" s="18">
        <v>41076</v>
      </c>
      <c r="B1343" s="16">
        <v>1</v>
      </c>
      <c r="C1343" s="16">
        <v>4</v>
      </c>
    </row>
    <row r="1344" spans="1:3" x14ac:dyDescent="0.55000000000000004">
      <c r="A1344" s="18">
        <v>41076</v>
      </c>
      <c r="B1344" s="16">
        <v>2</v>
      </c>
      <c r="C1344" s="16">
        <v>1</v>
      </c>
    </row>
    <row r="1345" spans="1:3" x14ac:dyDescent="0.55000000000000004">
      <c r="A1345" s="18">
        <v>41079</v>
      </c>
      <c r="B1345" s="16">
        <v>1</v>
      </c>
      <c r="C1345" s="16">
        <v>4</v>
      </c>
    </row>
    <row r="1346" spans="1:3" x14ac:dyDescent="0.55000000000000004">
      <c r="A1346" s="18">
        <v>41079</v>
      </c>
      <c r="B1346" s="16">
        <v>2</v>
      </c>
      <c r="C1346" s="16">
        <v>5</v>
      </c>
    </row>
    <row r="1347" spans="1:3" x14ac:dyDescent="0.55000000000000004">
      <c r="A1347" s="18">
        <v>41082</v>
      </c>
      <c r="B1347" s="16">
        <v>1</v>
      </c>
      <c r="C1347" s="16">
        <v>6</v>
      </c>
    </row>
    <row r="1348" spans="1:3" x14ac:dyDescent="0.55000000000000004">
      <c r="A1348" s="18">
        <v>41082</v>
      </c>
      <c r="B1348" s="16">
        <v>2</v>
      </c>
      <c r="C1348" s="16">
        <v>3</v>
      </c>
    </row>
    <row r="1349" spans="1:3" x14ac:dyDescent="0.55000000000000004">
      <c r="A1349" s="18">
        <v>41085</v>
      </c>
      <c r="B1349" s="16">
        <v>1</v>
      </c>
      <c r="C1349" s="16">
        <v>7</v>
      </c>
    </row>
    <row r="1350" spans="1:3" x14ac:dyDescent="0.55000000000000004">
      <c r="A1350" s="18">
        <v>41085</v>
      </c>
      <c r="B1350" s="16">
        <v>2</v>
      </c>
      <c r="C1350" s="16">
        <v>6</v>
      </c>
    </row>
    <row r="1351" spans="1:3" x14ac:dyDescent="0.55000000000000004">
      <c r="A1351" s="18">
        <v>41087</v>
      </c>
      <c r="B1351" s="16">
        <v>3</v>
      </c>
      <c r="C1351" s="16">
        <v>1</v>
      </c>
    </row>
    <row r="1352" spans="1:3" x14ac:dyDescent="0.55000000000000004">
      <c r="A1352" s="18">
        <v>41088</v>
      </c>
      <c r="B1352" s="16">
        <v>1</v>
      </c>
      <c r="C1352" s="16">
        <v>11</v>
      </c>
    </row>
    <row r="1353" spans="1:3" x14ac:dyDescent="0.55000000000000004">
      <c r="A1353" s="18">
        <v>41088</v>
      </c>
      <c r="B1353" s="16">
        <v>2</v>
      </c>
      <c r="C1353" s="16">
        <v>9</v>
      </c>
    </row>
    <row r="1354" spans="1:3" x14ac:dyDescent="0.55000000000000004">
      <c r="A1354" s="18">
        <v>41090</v>
      </c>
      <c r="B1354" s="16">
        <v>3</v>
      </c>
      <c r="C1354" s="16">
        <v>1</v>
      </c>
    </row>
    <row r="1355" spans="1:3" x14ac:dyDescent="0.55000000000000004">
      <c r="A1355" s="18">
        <v>41091</v>
      </c>
      <c r="B1355" s="16">
        <v>1</v>
      </c>
      <c r="C1355" s="16">
        <v>12</v>
      </c>
    </row>
    <row r="1356" spans="1:3" x14ac:dyDescent="0.55000000000000004">
      <c r="A1356" s="18">
        <v>41091</v>
      </c>
      <c r="B1356" s="16">
        <v>2</v>
      </c>
      <c r="C1356" s="16">
        <v>13</v>
      </c>
    </row>
    <row r="1357" spans="1:3" x14ac:dyDescent="0.55000000000000004">
      <c r="A1357" s="18">
        <v>41093</v>
      </c>
      <c r="B1357" s="16">
        <v>3</v>
      </c>
      <c r="C1357" s="16">
        <v>5</v>
      </c>
    </row>
    <row r="1358" spans="1:3" x14ac:dyDescent="0.55000000000000004">
      <c r="A1358" s="18">
        <v>41094</v>
      </c>
      <c r="B1358" s="16">
        <v>1</v>
      </c>
      <c r="C1358" s="16">
        <v>21</v>
      </c>
    </row>
    <row r="1359" spans="1:3" x14ac:dyDescent="0.55000000000000004">
      <c r="A1359" s="18">
        <v>41094</v>
      </c>
      <c r="B1359" s="16">
        <v>2</v>
      </c>
      <c r="C1359" s="16">
        <v>9</v>
      </c>
    </row>
    <row r="1360" spans="1:3" x14ac:dyDescent="0.55000000000000004">
      <c r="A1360" s="18">
        <v>41096</v>
      </c>
      <c r="B1360" s="16">
        <v>3</v>
      </c>
      <c r="C1360" s="16">
        <v>5</v>
      </c>
    </row>
    <row r="1361" spans="1:3" x14ac:dyDescent="0.55000000000000004">
      <c r="A1361" s="18">
        <v>41097</v>
      </c>
      <c r="B1361" s="16">
        <v>1</v>
      </c>
      <c r="C1361" s="16">
        <v>24</v>
      </c>
    </row>
    <row r="1362" spans="1:3" x14ac:dyDescent="0.55000000000000004">
      <c r="A1362" s="18">
        <v>41097</v>
      </c>
      <c r="B1362" s="16">
        <v>2</v>
      </c>
      <c r="C1362" s="16">
        <v>6</v>
      </c>
    </row>
    <row r="1363" spans="1:3" x14ac:dyDescent="0.55000000000000004">
      <c r="A1363" s="18">
        <v>41099</v>
      </c>
      <c r="B1363" s="16">
        <v>3</v>
      </c>
      <c r="C1363" s="16">
        <v>5</v>
      </c>
    </row>
    <row r="1364" spans="1:3" x14ac:dyDescent="0.55000000000000004">
      <c r="A1364" s="18">
        <v>41100</v>
      </c>
      <c r="B1364" s="16">
        <v>1</v>
      </c>
      <c r="C1364" s="16">
        <v>31</v>
      </c>
    </row>
    <row r="1365" spans="1:3" x14ac:dyDescent="0.55000000000000004">
      <c r="A1365" s="18">
        <v>41100</v>
      </c>
      <c r="B1365" s="16">
        <v>2</v>
      </c>
      <c r="C1365" s="16">
        <v>16</v>
      </c>
    </row>
    <row r="1366" spans="1:3" x14ac:dyDescent="0.55000000000000004">
      <c r="A1366" s="18">
        <v>41102</v>
      </c>
      <c r="B1366" s="16">
        <v>3</v>
      </c>
      <c r="C1366" s="16">
        <v>5</v>
      </c>
    </row>
    <row r="1367" spans="1:3" x14ac:dyDescent="0.55000000000000004">
      <c r="A1367" s="18">
        <v>41103</v>
      </c>
      <c r="B1367" s="16">
        <v>1</v>
      </c>
      <c r="C1367" s="16">
        <v>31</v>
      </c>
    </row>
    <row r="1368" spans="1:3" x14ac:dyDescent="0.55000000000000004">
      <c r="A1368" s="18">
        <v>41103</v>
      </c>
      <c r="B1368" s="16">
        <v>2</v>
      </c>
      <c r="C1368" s="16">
        <v>18</v>
      </c>
    </row>
    <row r="1369" spans="1:3" x14ac:dyDescent="0.55000000000000004">
      <c r="A1369" s="18">
        <v>41106</v>
      </c>
      <c r="B1369" s="16">
        <v>1</v>
      </c>
      <c r="C1369" s="16">
        <v>29</v>
      </c>
    </row>
    <row r="1370" spans="1:3" x14ac:dyDescent="0.55000000000000004">
      <c r="A1370" s="18">
        <v>41106</v>
      </c>
      <c r="B1370" s="16">
        <v>2</v>
      </c>
      <c r="C1370" s="16">
        <v>19</v>
      </c>
    </row>
    <row r="1371" spans="1:3" x14ac:dyDescent="0.55000000000000004">
      <c r="A1371" s="18">
        <v>41108</v>
      </c>
      <c r="B1371" s="16">
        <v>3</v>
      </c>
      <c r="C1371" s="16">
        <v>4</v>
      </c>
    </row>
    <row r="1372" spans="1:3" x14ac:dyDescent="0.55000000000000004">
      <c r="A1372" s="18">
        <v>41109</v>
      </c>
      <c r="B1372" s="16">
        <v>1</v>
      </c>
      <c r="C1372" s="16">
        <v>27</v>
      </c>
    </row>
    <row r="1373" spans="1:3" x14ac:dyDescent="0.55000000000000004">
      <c r="A1373" s="18">
        <v>41109</v>
      </c>
      <c r="B1373" s="16">
        <v>2</v>
      </c>
      <c r="C1373" s="16">
        <v>15</v>
      </c>
    </row>
    <row r="1374" spans="1:3" x14ac:dyDescent="0.55000000000000004">
      <c r="A1374" s="18">
        <v>41111</v>
      </c>
      <c r="B1374" s="16">
        <v>3</v>
      </c>
      <c r="C1374" s="16">
        <v>6</v>
      </c>
    </row>
    <row r="1375" spans="1:3" x14ac:dyDescent="0.55000000000000004">
      <c r="A1375" s="18">
        <v>41112</v>
      </c>
      <c r="B1375" s="16">
        <v>1</v>
      </c>
      <c r="C1375" s="16">
        <v>37</v>
      </c>
    </row>
    <row r="1376" spans="1:3" x14ac:dyDescent="0.55000000000000004">
      <c r="A1376" s="18">
        <v>41112</v>
      </c>
      <c r="B1376" s="16">
        <v>2</v>
      </c>
      <c r="C1376" s="16">
        <v>24</v>
      </c>
    </row>
    <row r="1377" spans="1:3" x14ac:dyDescent="0.55000000000000004">
      <c r="A1377" s="18">
        <v>41114</v>
      </c>
      <c r="B1377" s="16">
        <v>3</v>
      </c>
      <c r="C1377" s="16">
        <v>3</v>
      </c>
    </row>
    <row r="1378" spans="1:3" x14ac:dyDescent="0.55000000000000004">
      <c r="A1378" s="18">
        <v>41115</v>
      </c>
      <c r="B1378" s="16">
        <v>1</v>
      </c>
      <c r="C1378" s="16">
        <v>25</v>
      </c>
    </row>
    <row r="1379" spans="1:3" x14ac:dyDescent="0.55000000000000004">
      <c r="A1379" s="18">
        <v>41115</v>
      </c>
      <c r="B1379" s="16">
        <v>2</v>
      </c>
      <c r="C1379" s="16">
        <v>16</v>
      </c>
    </row>
    <row r="1380" spans="1:3" x14ac:dyDescent="0.55000000000000004">
      <c r="A1380" s="18">
        <v>41117</v>
      </c>
      <c r="B1380" s="16">
        <v>3</v>
      </c>
      <c r="C1380" s="16">
        <v>3</v>
      </c>
    </row>
    <row r="1381" spans="1:3" x14ac:dyDescent="0.55000000000000004">
      <c r="A1381" s="18">
        <v>41118</v>
      </c>
      <c r="B1381" s="16">
        <v>1</v>
      </c>
      <c r="C1381" s="16">
        <v>19</v>
      </c>
    </row>
    <row r="1382" spans="1:3" x14ac:dyDescent="0.55000000000000004">
      <c r="A1382" s="18">
        <v>41118</v>
      </c>
      <c r="B1382" s="16">
        <v>2</v>
      </c>
      <c r="C1382" s="16">
        <v>17</v>
      </c>
    </row>
    <row r="1383" spans="1:3" x14ac:dyDescent="0.55000000000000004">
      <c r="A1383" s="18">
        <v>41120</v>
      </c>
      <c r="B1383" s="16">
        <v>3</v>
      </c>
      <c r="C1383" s="16">
        <v>1</v>
      </c>
    </row>
    <row r="1384" spans="1:3" x14ac:dyDescent="0.55000000000000004">
      <c r="A1384" s="18">
        <v>41121</v>
      </c>
      <c r="B1384" s="16">
        <v>1</v>
      </c>
      <c r="C1384" s="16">
        <v>13</v>
      </c>
    </row>
    <row r="1385" spans="1:3" x14ac:dyDescent="0.55000000000000004">
      <c r="A1385" s="18">
        <v>41121</v>
      </c>
      <c r="B1385" s="16">
        <v>2</v>
      </c>
      <c r="C1385" s="16">
        <v>7</v>
      </c>
    </row>
    <row r="1386" spans="1:3" x14ac:dyDescent="0.55000000000000004">
      <c r="A1386" s="18">
        <v>41123</v>
      </c>
      <c r="B1386" s="16">
        <v>3</v>
      </c>
      <c r="C1386" s="16">
        <v>4</v>
      </c>
    </row>
    <row r="1387" spans="1:3" x14ac:dyDescent="0.55000000000000004">
      <c r="A1387" s="18">
        <v>41124</v>
      </c>
      <c r="B1387" s="16">
        <v>1</v>
      </c>
      <c r="C1387" s="16">
        <v>15</v>
      </c>
    </row>
    <row r="1388" spans="1:3" x14ac:dyDescent="0.55000000000000004">
      <c r="A1388" s="18">
        <v>41124</v>
      </c>
      <c r="B1388" s="16">
        <v>2</v>
      </c>
      <c r="C1388" s="16">
        <v>4</v>
      </c>
    </row>
    <row r="1389" spans="1:3" x14ac:dyDescent="0.55000000000000004">
      <c r="A1389" s="18">
        <v>41126</v>
      </c>
      <c r="B1389" s="16">
        <v>3</v>
      </c>
      <c r="C1389" s="16">
        <v>1</v>
      </c>
    </row>
    <row r="1390" spans="1:3" x14ac:dyDescent="0.55000000000000004">
      <c r="A1390" s="18">
        <v>41127</v>
      </c>
      <c r="B1390" s="16">
        <v>1</v>
      </c>
      <c r="C1390" s="16">
        <v>10</v>
      </c>
    </row>
    <row r="1391" spans="1:3" x14ac:dyDescent="0.55000000000000004">
      <c r="A1391" s="18">
        <v>41127</v>
      </c>
      <c r="B1391" s="16">
        <v>2</v>
      </c>
      <c r="C1391" s="16">
        <v>2</v>
      </c>
    </row>
    <row r="1392" spans="1:3" x14ac:dyDescent="0.55000000000000004">
      <c r="A1392" s="18">
        <v>41129</v>
      </c>
      <c r="B1392" s="16">
        <v>3</v>
      </c>
      <c r="C1392" s="16">
        <v>1</v>
      </c>
    </row>
    <row r="1393" spans="1:3" x14ac:dyDescent="0.55000000000000004">
      <c r="A1393" s="18">
        <v>41130</v>
      </c>
      <c r="B1393" s="16">
        <v>1</v>
      </c>
      <c r="C1393" s="16">
        <v>4</v>
      </c>
    </row>
    <row r="1394" spans="1:3" x14ac:dyDescent="0.55000000000000004">
      <c r="A1394" s="18">
        <v>41130</v>
      </c>
      <c r="B1394" s="16">
        <v>2</v>
      </c>
      <c r="C1394" s="16">
        <v>2</v>
      </c>
    </row>
    <row r="1395" spans="1:3" x14ac:dyDescent="0.55000000000000004">
      <c r="A1395" s="18">
        <v>41132</v>
      </c>
      <c r="B1395" s="16">
        <v>3</v>
      </c>
      <c r="C1395" s="16">
        <v>1</v>
      </c>
    </row>
    <row r="1396" spans="1:3" x14ac:dyDescent="0.55000000000000004">
      <c r="A1396" s="18">
        <v>41133</v>
      </c>
      <c r="B1396" s="16">
        <v>1</v>
      </c>
      <c r="C1396" s="16">
        <v>1</v>
      </c>
    </row>
    <row r="1397" spans="1:3" x14ac:dyDescent="0.55000000000000004">
      <c r="A1397" s="18">
        <v>41133</v>
      </c>
      <c r="B1397" s="16">
        <v>2</v>
      </c>
      <c r="C1397" s="16">
        <v>1</v>
      </c>
    </row>
    <row r="1398" spans="1:3" x14ac:dyDescent="0.55000000000000004">
      <c r="A1398" s="18">
        <v>41136</v>
      </c>
      <c r="B1398" s="16">
        <v>1</v>
      </c>
      <c r="C1398" s="16">
        <v>2</v>
      </c>
    </row>
    <row r="1399" spans="1:3" x14ac:dyDescent="0.55000000000000004">
      <c r="A1399" s="18">
        <v>41136</v>
      </c>
      <c r="B1399" s="16">
        <v>2</v>
      </c>
      <c r="C1399" s="16">
        <v>1</v>
      </c>
    </row>
    <row r="1400" spans="1:3" x14ac:dyDescent="0.55000000000000004">
      <c r="A1400" s="18">
        <v>41395</v>
      </c>
      <c r="B1400" s="16">
        <v>3</v>
      </c>
      <c r="C1400" s="16">
        <v>1</v>
      </c>
    </row>
    <row r="1401" spans="1:3" x14ac:dyDescent="0.55000000000000004">
      <c r="A1401" s="18">
        <v>41402</v>
      </c>
      <c r="B1401" s="16">
        <v>2</v>
      </c>
      <c r="C1401" s="16">
        <v>1</v>
      </c>
    </row>
    <row r="1402" spans="1:3" x14ac:dyDescent="0.55000000000000004">
      <c r="A1402" s="18">
        <v>41407</v>
      </c>
      <c r="B1402" s="16">
        <v>3</v>
      </c>
      <c r="C1402" s="16">
        <v>1</v>
      </c>
    </row>
    <row r="1403" spans="1:3" x14ac:dyDescent="0.55000000000000004">
      <c r="A1403" s="18">
        <v>41411</v>
      </c>
      <c r="B1403" s="16">
        <v>2</v>
      </c>
      <c r="C1403" s="16">
        <v>1</v>
      </c>
    </row>
    <row r="1404" spans="1:3" x14ac:dyDescent="0.55000000000000004">
      <c r="A1404" s="18">
        <v>41414</v>
      </c>
      <c r="B1404" s="16">
        <v>2</v>
      </c>
      <c r="C1404" s="16">
        <v>1</v>
      </c>
    </row>
    <row r="1405" spans="1:3" x14ac:dyDescent="0.55000000000000004">
      <c r="A1405" s="18">
        <v>41417</v>
      </c>
      <c r="B1405" s="16">
        <v>2</v>
      </c>
      <c r="C1405" s="16">
        <v>2</v>
      </c>
    </row>
    <row r="1406" spans="1:3" x14ac:dyDescent="0.55000000000000004">
      <c r="A1406" s="18">
        <v>41426</v>
      </c>
      <c r="B1406" s="16">
        <v>1</v>
      </c>
      <c r="C1406" s="16">
        <v>4</v>
      </c>
    </row>
    <row r="1407" spans="1:3" x14ac:dyDescent="0.55000000000000004">
      <c r="A1407" s="18">
        <v>41426</v>
      </c>
      <c r="B1407" s="16">
        <v>2</v>
      </c>
      <c r="C1407" s="16">
        <v>1</v>
      </c>
    </row>
    <row r="1408" spans="1:3" x14ac:dyDescent="0.55000000000000004">
      <c r="A1408" s="18">
        <v>41429</v>
      </c>
      <c r="B1408" s="16">
        <v>1</v>
      </c>
      <c r="C1408" s="16">
        <v>4</v>
      </c>
    </row>
    <row r="1409" spans="1:3" x14ac:dyDescent="0.55000000000000004">
      <c r="A1409" s="18">
        <v>41429</v>
      </c>
      <c r="B1409" s="16">
        <v>2</v>
      </c>
      <c r="C1409" s="16">
        <v>1</v>
      </c>
    </row>
    <row r="1410" spans="1:3" x14ac:dyDescent="0.55000000000000004">
      <c r="A1410" s="18">
        <v>41432</v>
      </c>
      <c r="B1410" s="16">
        <v>2</v>
      </c>
      <c r="C1410" s="16">
        <v>1</v>
      </c>
    </row>
    <row r="1411" spans="1:3" x14ac:dyDescent="0.55000000000000004">
      <c r="A1411" s="18">
        <v>41435</v>
      </c>
      <c r="B1411" s="16">
        <v>1</v>
      </c>
      <c r="C1411" s="16">
        <v>3</v>
      </c>
    </row>
    <row r="1412" spans="1:3" x14ac:dyDescent="0.55000000000000004">
      <c r="A1412" s="18">
        <v>41435</v>
      </c>
      <c r="B1412" s="16">
        <v>2</v>
      </c>
      <c r="C1412" s="16">
        <v>1</v>
      </c>
    </row>
    <row r="1413" spans="1:3" x14ac:dyDescent="0.55000000000000004">
      <c r="A1413" s="18">
        <v>41438</v>
      </c>
      <c r="B1413" s="16">
        <v>1</v>
      </c>
      <c r="C1413" s="16">
        <v>2</v>
      </c>
    </row>
    <row r="1414" spans="1:3" x14ac:dyDescent="0.55000000000000004">
      <c r="A1414" s="18">
        <v>41438</v>
      </c>
      <c r="B1414" s="16">
        <v>2</v>
      </c>
      <c r="C1414" s="16">
        <v>1</v>
      </c>
    </row>
    <row r="1415" spans="1:3" x14ac:dyDescent="0.55000000000000004">
      <c r="A1415" s="18">
        <v>41441</v>
      </c>
      <c r="B1415" s="16">
        <v>1</v>
      </c>
      <c r="C1415" s="16">
        <v>5</v>
      </c>
    </row>
    <row r="1416" spans="1:3" x14ac:dyDescent="0.55000000000000004">
      <c r="A1416" s="18">
        <v>41441</v>
      </c>
      <c r="B1416" s="16">
        <v>2</v>
      </c>
      <c r="C1416" s="16">
        <v>2</v>
      </c>
    </row>
    <row r="1417" spans="1:3" x14ac:dyDescent="0.55000000000000004">
      <c r="A1417" s="18">
        <v>41443</v>
      </c>
      <c r="B1417" s="16">
        <v>3</v>
      </c>
      <c r="C1417" s="16">
        <v>1</v>
      </c>
    </row>
    <row r="1418" spans="1:3" x14ac:dyDescent="0.55000000000000004">
      <c r="A1418" s="18">
        <v>41444</v>
      </c>
      <c r="B1418" s="16">
        <v>1</v>
      </c>
      <c r="C1418" s="16">
        <v>6</v>
      </c>
    </row>
    <row r="1419" spans="1:3" x14ac:dyDescent="0.55000000000000004">
      <c r="A1419" s="18">
        <v>41444</v>
      </c>
      <c r="B1419" s="16">
        <v>2</v>
      </c>
      <c r="C1419" s="16">
        <v>2</v>
      </c>
    </row>
    <row r="1420" spans="1:3" x14ac:dyDescent="0.55000000000000004">
      <c r="A1420" s="18">
        <v>41446</v>
      </c>
      <c r="B1420" s="16">
        <v>3</v>
      </c>
      <c r="C1420" s="16">
        <v>1</v>
      </c>
    </row>
    <row r="1421" spans="1:3" x14ac:dyDescent="0.55000000000000004">
      <c r="A1421" s="18">
        <v>41447</v>
      </c>
      <c r="B1421" s="16">
        <v>1</v>
      </c>
      <c r="C1421" s="16">
        <v>8</v>
      </c>
    </row>
    <row r="1422" spans="1:3" x14ac:dyDescent="0.55000000000000004">
      <c r="A1422" s="18">
        <v>41447</v>
      </c>
      <c r="B1422" s="16">
        <v>2</v>
      </c>
      <c r="C1422" s="16">
        <v>3</v>
      </c>
    </row>
    <row r="1423" spans="1:3" x14ac:dyDescent="0.55000000000000004">
      <c r="A1423" s="18">
        <v>41450</v>
      </c>
      <c r="B1423" s="16">
        <v>1</v>
      </c>
      <c r="C1423" s="16">
        <v>8</v>
      </c>
    </row>
    <row r="1424" spans="1:3" x14ac:dyDescent="0.55000000000000004">
      <c r="A1424" s="18">
        <v>41450</v>
      </c>
      <c r="B1424" s="16">
        <v>2</v>
      </c>
      <c r="C1424" s="16">
        <v>4</v>
      </c>
    </row>
    <row r="1425" spans="1:3" x14ac:dyDescent="0.55000000000000004">
      <c r="A1425" s="18">
        <v>41452</v>
      </c>
      <c r="B1425" s="16">
        <v>3</v>
      </c>
      <c r="C1425" s="16">
        <v>1</v>
      </c>
    </row>
    <row r="1426" spans="1:3" x14ac:dyDescent="0.55000000000000004">
      <c r="A1426" s="18">
        <v>41453</v>
      </c>
      <c r="B1426" s="16">
        <v>1</v>
      </c>
      <c r="C1426" s="16">
        <v>22</v>
      </c>
    </row>
    <row r="1427" spans="1:3" x14ac:dyDescent="0.55000000000000004">
      <c r="A1427" s="18">
        <v>41453</v>
      </c>
      <c r="B1427" s="16">
        <v>2</v>
      </c>
      <c r="C1427" s="16">
        <v>10</v>
      </c>
    </row>
    <row r="1428" spans="1:3" x14ac:dyDescent="0.55000000000000004">
      <c r="A1428" s="18">
        <v>41455</v>
      </c>
      <c r="B1428" s="16">
        <v>3</v>
      </c>
      <c r="C1428" s="16">
        <v>4</v>
      </c>
    </row>
    <row r="1429" spans="1:3" x14ac:dyDescent="0.55000000000000004">
      <c r="A1429" s="18">
        <v>41456</v>
      </c>
      <c r="B1429" s="16">
        <v>1</v>
      </c>
      <c r="C1429" s="16">
        <v>39</v>
      </c>
    </row>
    <row r="1430" spans="1:3" x14ac:dyDescent="0.55000000000000004">
      <c r="A1430" s="18">
        <v>41456</v>
      </c>
      <c r="B1430" s="16">
        <v>2</v>
      </c>
      <c r="C1430" s="16">
        <v>10</v>
      </c>
    </row>
    <row r="1431" spans="1:3" x14ac:dyDescent="0.55000000000000004">
      <c r="A1431" s="18">
        <v>41457</v>
      </c>
      <c r="B1431" s="16">
        <v>4</v>
      </c>
      <c r="C1431" s="16">
        <v>1</v>
      </c>
    </row>
    <row r="1432" spans="1:3" x14ac:dyDescent="0.55000000000000004">
      <c r="A1432" s="18">
        <v>41458</v>
      </c>
      <c r="B1432" s="16">
        <v>3</v>
      </c>
      <c r="C1432" s="16">
        <v>3</v>
      </c>
    </row>
    <row r="1433" spans="1:3" x14ac:dyDescent="0.55000000000000004">
      <c r="A1433" s="18">
        <v>41459</v>
      </c>
      <c r="B1433" s="16">
        <v>1</v>
      </c>
      <c r="C1433" s="16">
        <v>37</v>
      </c>
    </row>
    <row r="1434" spans="1:3" x14ac:dyDescent="0.55000000000000004">
      <c r="A1434" s="18">
        <v>41459</v>
      </c>
      <c r="B1434" s="16">
        <v>2</v>
      </c>
      <c r="C1434" s="16">
        <v>17</v>
      </c>
    </row>
    <row r="1435" spans="1:3" x14ac:dyDescent="0.55000000000000004">
      <c r="A1435" s="18">
        <v>41461</v>
      </c>
      <c r="B1435" s="16">
        <v>3</v>
      </c>
      <c r="C1435" s="16">
        <v>3</v>
      </c>
    </row>
    <row r="1436" spans="1:3" x14ac:dyDescent="0.55000000000000004">
      <c r="A1436" s="18">
        <v>41462</v>
      </c>
      <c r="B1436" s="16">
        <v>1</v>
      </c>
      <c r="C1436" s="16">
        <v>46</v>
      </c>
    </row>
    <row r="1437" spans="1:3" x14ac:dyDescent="0.55000000000000004">
      <c r="A1437" s="18">
        <v>41462</v>
      </c>
      <c r="B1437" s="16">
        <v>2</v>
      </c>
      <c r="C1437" s="16">
        <v>23</v>
      </c>
    </row>
    <row r="1438" spans="1:3" x14ac:dyDescent="0.55000000000000004">
      <c r="A1438" s="18">
        <v>41464</v>
      </c>
      <c r="B1438" s="16">
        <v>3</v>
      </c>
      <c r="C1438" s="16">
        <v>8</v>
      </c>
    </row>
    <row r="1439" spans="1:3" x14ac:dyDescent="0.55000000000000004">
      <c r="A1439" s="18">
        <v>41465</v>
      </c>
      <c r="B1439" s="16">
        <v>1</v>
      </c>
      <c r="C1439" s="16">
        <v>54</v>
      </c>
    </row>
    <row r="1440" spans="1:3" x14ac:dyDescent="0.55000000000000004">
      <c r="A1440" s="18">
        <v>41465</v>
      </c>
      <c r="B1440" s="16">
        <v>2</v>
      </c>
      <c r="C1440" s="16">
        <v>16</v>
      </c>
    </row>
    <row r="1441" spans="1:3" x14ac:dyDescent="0.55000000000000004">
      <c r="A1441" s="18">
        <v>41467</v>
      </c>
      <c r="B1441" s="16">
        <v>3</v>
      </c>
      <c r="C1441" s="16">
        <v>9</v>
      </c>
    </row>
    <row r="1442" spans="1:3" x14ac:dyDescent="0.55000000000000004">
      <c r="A1442" s="18">
        <v>41468</v>
      </c>
      <c r="B1442" s="16">
        <v>1</v>
      </c>
      <c r="C1442" s="16">
        <v>59</v>
      </c>
    </row>
    <row r="1443" spans="1:3" x14ac:dyDescent="0.55000000000000004">
      <c r="A1443" s="18">
        <v>41468</v>
      </c>
      <c r="B1443" s="16">
        <v>2</v>
      </c>
      <c r="C1443" s="16">
        <v>34</v>
      </c>
    </row>
    <row r="1444" spans="1:3" x14ac:dyDescent="0.55000000000000004">
      <c r="A1444" s="18">
        <v>41470</v>
      </c>
      <c r="B1444" s="16">
        <v>3</v>
      </c>
      <c r="C1444" s="16">
        <v>7</v>
      </c>
    </row>
    <row r="1445" spans="1:3" x14ac:dyDescent="0.55000000000000004">
      <c r="A1445" s="18">
        <v>41471</v>
      </c>
      <c r="B1445" s="16">
        <v>1</v>
      </c>
      <c r="C1445" s="16">
        <v>36</v>
      </c>
    </row>
    <row r="1446" spans="1:3" x14ac:dyDescent="0.55000000000000004">
      <c r="A1446" s="18">
        <v>41471</v>
      </c>
      <c r="B1446" s="16">
        <v>2</v>
      </c>
      <c r="C1446" s="16">
        <v>22</v>
      </c>
    </row>
    <row r="1447" spans="1:3" x14ac:dyDescent="0.55000000000000004">
      <c r="A1447" s="18">
        <v>41473</v>
      </c>
      <c r="B1447" s="16">
        <v>3</v>
      </c>
      <c r="C1447" s="16">
        <v>14</v>
      </c>
    </row>
    <row r="1448" spans="1:3" x14ac:dyDescent="0.55000000000000004">
      <c r="A1448" s="18">
        <v>41474</v>
      </c>
      <c r="B1448" s="16">
        <v>1</v>
      </c>
      <c r="C1448" s="16">
        <v>50</v>
      </c>
    </row>
    <row r="1449" spans="1:3" x14ac:dyDescent="0.55000000000000004">
      <c r="A1449" s="18">
        <v>41474</v>
      </c>
      <c r="B1449" s="16">
        <v>2</v>
      </c>
      <c r="C1449" s="16">
        <v>31</v>
      </c>
    </row>
    <row r="1450" spans="1:3" x14ac:dyDescent="0.55000000000000004">
      <c r="A1450" s="18">
        <v>41475</v>
      </c>
      <c r="B1450" s="16">
        <v>4</v>
      </c>
      <c r="C1450" s="16">
        <v>1</v>
      </c>
    </row>
    <row r="1451" spans="1:3" x14ac:dyDescent="0.55000000000000004">
      <c r="A1451" s="18">
        <v>41476</v>
      </c>
      <c r="B1451" s="16">
        <v>3</v>
      </c>
      <c r="C1451" s="16">
        <v>9</v>
      </c>
    </row>
    <row r="1452" spans="1:3" x14ac:dyDescent="0.55000000000000004">
      <c r="A1452" s="18">
        <v>41477</v>
      </c>
      <c r="B1452" s="16">
        <v>1</v>
      </c>
      <c r="C1452" s="16">
        <v>49</v>
      </c>
    </row>
    <row r="1453" spans="1:3" x14ac:dyDescent="0.55000000000000004">
      <c r="A1453" s="18">
        <v>41477</v>
      </c>
      <c r="B1453" s="16">
        <v>2</v>
      </c>
      <c r="C1453" s="16">
        <v>26</v>
      </c>
    </row>
    <row r="1454" spans="1:3" x14ac:dyDescent="0.55000000000000004">
      <c r="A1454" s="18">
        <v>41479</v>
      </c>
      <c r="B1454" s="16">
        <v>3</v>
      </c>
      <c r="C1454" s="16">
        <v>5</v>
      </c>
    </row>
    <row r="1455" spans="1:3" x14ac:dyDescent="0.55000000000000004">
      <c r="A1455" s="18">
        <v>41480</v>
      </c>
      <c r="B1455" s="16">
        <v>1</v>
      </c>
      <c r="C1455" s="16">
        <v>41</v>
      </c>
    </row>
    <row r="1456" spans="1:3" x14ac:dyDescent="0.55000000000000004">
      <c r="A1456" s="18">
        <v>41480</v>
      </c>
      <c r="B1456" s="16">
        <v>2</v>
      </c>
      <c r="C1456" s="16">
        <v>19</v>
      </c>
    </row>
    <row r="1457" spans="1:3" x14ac:dyDescent="0.55000000000000004">
      <c r="A1457" s="18">
        <v>41482</v>
      </c>
      <c r="B1457" s="16">
        <v>3</v>
      </c>
      <c r="C1457" s="16">
        <v>3</v>
      </c>
    </row>
    <row r="1458" spans="1:3" x14ac:dyDescent="0.55000000000000004">
      <c r="A1458" s="18">
        <v>41483</v>
      </c>
      <c r="B1458" s="16">
        <v>1</v>
      </c>
      <c r="C1458" s="16">
        <v>30</v>
      </c>
    </row>
    <row r="1459" spans="1:3" x14ac:dyDescent="0.55000000000000004">
      <c r="A1459" s="18">
        <v>41483</v>
      </c>
      <c r="B1459" s="16">
        <v>2</v>
      </c>
      <c r="C1459" s="16">
        <v>19</v>
      </c>
    </row>
    <row r="1460" spans="1:3" x14ac:dyDescent="0.55000000000000004">
      <c r="A1460" s="18">
        <v>41485</v>
      </c>
      <c r="B1460" s="16">
        <v>3</v>
      </c>
      <c r="C1460" s="16">
        <v>5</v>
      </c>
    </row>
    <row r="1461" spans="1:3" x14ac:dyDescent="0.55000000000000004">
      <c r="A1461" s="18">
        <v>41486</v>
      </c>
      <c r="B1461" s="16">
        <v>1</v>
      </c>
      <c r="C1461" s="16">
        <v>32</v>
      </c>
    </row>
    <row r="1462" spans="1:3" x14ac:dyDescent="0.55000000000000004">
      <c r="A1462" s="18">
        <v>41486</v>
      </c>
      <c r="B1462" s="16">
        <v>2</v>
      </c>
      <c r="C1462" s="16">
        <v>29</v>
      </c>
    </row>
    <row r="1463" spans="1:3" x14ac:dyDescent="0.55000000000000004">
      <c r="A1463" s="18">
        <v>41488</v>
      </c>
      <c r="B1463" s="16">
        <v>3</v>
      </c>
      <c r="C1463" s="16">
        <v>6</v>
      </c>
    </row>
    <row r="1464" spans="1:3" x14ac:dyDescent="0.55000000000000004">
      <c r="A1464" s="18">
        <v>41489</v>
      </c>
      <c r="B1464" s="16">
        <v>1</v>
      </c>
      <c r="C1464" s="16">
        <v>34</v>
      </c>
    </row>
    <row r="1465" spans="1:3" x14ac:dyDescent="0.55000000000000004">
      <c r="A1465" s="18">
        <v>41489</v>
      </c>
      <c r="B1465" s="16">
        <v>2</v>
      </c>
      <c r="C1465" s="16">
        <v>17</v>
      </c>
    </row>
    <row r="1466" spans="1:3" x14ac:dyDescent="0.55000000000000004">
      <c r="A1466" s="18">
        <v>41491</v>
      </c>
      <c r="B1466" s="16">
        <v>3</v>
      </c>
      <c r="C1466" s="16">
        <v>8</v>
      </c>
    </row>
    <row r="1467" spans="1:3" x14ac:dyDescent="0.55000000000000004">
      <c r="A1467" s="18">
        <v>41492</v>
      </c>
      <c r="B1467" s="16">
        <v>1</v>
      </c>
      <c r="C1467" s="16">
        <v>18</v>
      </c>
    </row>
    <row r="1468" spans="1:3" x14ac:dyDescent="0.55000000000000004">
      <c r="A1468" s="18">
        <v>41492</v>
      </c>
      <c r="B1468" s="16">
        <v>2</v>
      </c>
      <c r="C1468" s="16">
        <v>10</v>
      </c>
    </row>
    <row r="1469" spans="1:3" x14ac:dyDescent="0.55000000000000004">
      <c r="A1469" s="18">
        <v>41494</v>
      </c>
      <c r="B1469" s="16">
        <v>3</v>
      </c>
      <c r="C1469" s="16">
        <v>2</v>
      </c>
    </row>
    <row r="1470" spans="1:3" x14ac:dyDescent="0.55000000000000004">
      <c r="A1470" s="18">
        <v>41495</v>
      </c>
      <c r="B1470" s="16">
        <v>1</v>
      </c>
      <c r="C1470" s="16">
        <v>13</v>
      </c>
    </row>
    <row r="1471" spans="1:3" x14ac:dyDescent="0.55000000000000004">
      <c r="A1471" s="18">
        <v>41495</v>
      </c>
      <c r="B1471" s="16">
        <v>2</v>
      </c>
      <c r="C1471" s="16">
        <v>3</v>
      </c>
    </row>
    <row r="1472" spans="1:3" x14ac:dyDescent="0.55000000000000004">
      <c r="A1472" s="18">
        <v>41497</v>
      </c>
      <c r="B1472" s="16">
        <v>3</v>
      </c>
      <c r="C1472" s="16">
        <v>1</v>
      </c>
    </row>
    <row r="1473" spans="1:3" x14ac:dyDescent="0.55000000000000004">
      <c r="A1473" s="18">
        <v>41498</v>
      </c>
      <c r="B1473" s="16">
        <v>1</v>
      </c>
      <c r="C1473" s="16">
        <v>5</v>
      </c>
    </row>
    <row r="1474" spans="1:3" x14ac:dyDescent="0.55000000000000004">
      <c r="A1474" s="18">
        <v>41498</v>
      </c>
      <c r="B1474" s="16">
        <v>2</v>
      </c>
      <c r="C1474" s="16">
        <v>2</v>
      </c>
    </row>
    <row r="1475" spans="1:3" x14ac:dyDescent="0.55000000000000004">
      <c r="A1475" s="18">
        <v>41501</v>
      </c>
      <c r="B1475" s="16">
        <v>1</v>
      </c>
      <c r="C1475" s="16">
        <v>8</v>
      </c>
    </row>
    <row r="1476" spans="1:3" x14ac:dyDescent="0.55000000000000004">
      <c r="A1476" s="18">
        <v>41501</v>
      </c>
      <c r="B1476" s="16">
        <v>2</v>
      </c>
      <c r="C1476" s="16">
        <v>4</v>
      </c>
    </row>
    <row r="1477" spans="1:3" x14ac:dyDescent="0.55000000000000004">
      <c r="A1477" s="18">
        <v>41504</v>
      </c>
      <c r="B1477" s="16">
        <v>1</v>
      </c>
      <c r="C1477" s="16">
        <v>4</v>
      </c>
    </row>
    <row r="1478" spans="1:3" x14ac:dyDescent="0.55000000000000004">
      <c r="A1478" s="18">
        <v>41507</v>
      </c>
      <c r="B1478" s="16">
        <v>1</v>
      </c>
      <c r="C1478" s="16">
        <v>2</v>
      </c>
    </row>
    <row r="1479" spans="1:3" x14ac:dyDescent="0.55000000000000004">
      <c r="A1479" s="18">
        <v>41513</v>
      </c>
      <c r="B1479" s="16">
        <v>1</v>
      </c>
      <c r="C1479" s="16">
        <v>1</v>
      </c>
    </row>
    <row r="1480" spans="1:3" x14ac:dyDescent="0.55000000000000004">
      <c r="A1480" s="18">
        <v>41516</v>
      </c>
      <c r="B1480" s="16">
        <v>1</v>
      </c>
      <c r="C1480" s="16">
        <v>1</v>
      </c>
    </row>
    <row r="1481" spans="1:3" x14ac:dyDescent="0.55000000000000004">
      <c r="A1481" s="18">
        <v>41522</v>
      </c>
      <c r="B1481" s="16">
        <v>1</v>
      </c>
      <c r="C1481" s="16">
        <v>1</v>
      </c>
    </row>
    <row r="1482" spans="1:3" x14ac:dyDescent="0.55000000000000004">
      <c r="A1482" s="18">
        <v>41766</v>
      </c>
      <c r="B1482" s="16">
        <v>1</v>
      </c>
      <c r="C1482" s="16">
        <v>1</v>
      </c>
    </row>
    <row r="1483" spans="1:3" x14ac:dyDescent="0.55000000000000004">
      <c r="A1483" s="18">
        <v>41772</v>
      </c>
      <c r="B1483" s="16">
        <v>1</v>
      </c>
      <c r="C1483" s="16">
        <v>1</v>
      </c>
    </row>
    <row r="1484" spans="1:3" x14ac:dyDescent="0.55000000000000004">
      <c r="A1484" s="18">
        <v>41781</v>
      </c>
      <c r="B1484" s="16">
        <v>1</v>
      </c>
      <c r="C1484" s="16">
        <v>1</v>
      </c>
    </row>
    <row r="1485" spans="1:3" x14ac:dyDescent="0.55000000000000004">
      <c r="A1485" s="18">
        <v>41784</v>
      </c>
      <c r="B1485" s="16">
        <v>2</v>
      </c>
      <c r="C1485" s="16">
        <v>1</v>
      </c>
    </row>
    <row r="1486" spans="1:3" x14ac:dyDescent="0.55000000000000004">
      <c r="A1486" s="18">
        <v>41787</v>
      </c>
      <c r="B1486" s="16">
        <v>1</v>
      </c>
      <c r="C1486" s="16">
        <v>2</v>
      </c>
    </row>
    <row r="1487" spans="1:3" x14ac:dyDescent="0.55000000000000004">
      <c r="A1487" s="18">
        <v>41793</v>
      </c>
      <c r="B1487" s="16">
        <v>1</v>
      </c>
      <c r="C1487" s="16">
        <v>2</v>
      </c>
    </row>
    <row r="1488" spans="1:3" x14ac:dyDescent="0.55000000000000004">
      <c r="A1488" s="18">
        <v>41796</v>
      </c>
      <c r="B1488" s="16">
        <v>1</v>
      </c>
      <c r="C1488" s="16">
        <v>3</v>
      </c>
    </row>
    <row r="1489" spans="1:3" x14ac:dyDescent="0.55000000000000004">
      <c r="A1489" s="18">
        <v>41796</v>
      </c>
      <c r="B1489" s="16">
        <v>2</v>
      </c>
      <c r="C1489" s="16">
        <v>1</v>
      </c>
    </row>
    <row r="1490" spans="1:3" x14ac:dyDescent="0.55000000000000004">
      <c r="A1490" s="18">
        <v>41799</v>
      </c>
      <c r="B1490" s="16">
        <v>1</v>
      </c>
      <c r="C1490" s="16">
        <v>3</v>
      </c>
    </row>
    <row r="1491" spans="1:3" x14ac:dyDescent="0.55000000000000004">
      <c r="A1491" s="18">
        <v>41801</v>
      </c>
      <c r="B1491" s="16">
        <v>3</v>
      </c>
      <c r="C1491" s="16">
        <v>1</v>
      </c>
    </row>
    <row r="1492" spans="1:3" x14ac:dyDescent="0.55000000000000004">
      <c r="A1492" s="18">
        <v>41802</v>
      </c>
      <c r="B1492" s="16">
        <v>1</v>
      </c>
      <c r="C1492" s="16">
        <v>4</v>
      </c>
    </row>
    <row r="1493" spans="1:3" x14ac:dyDescent="0.55000000000000004">
      <c r="A1493" s="18">
        <v>41805</v>
      </c>
      <c r="B1493" s="16">
        <v>1</v>
      </c>
      <c r="C1493" s="16">
        <v>5</v>
      </c>
    </row>
    <row r="1494" spans="1:3" x14ac:dyDescent="0.55000000000000004">
      <c r="A1494" s="18">
        <v>41805</v>
      </c>
      <c r="B1494" s="16">
        <v>2</v>
      </c>
      <c r="C1494" s="16">
        <v>1</v>
      </c>
    </row>
    <row r="1495" spans="1:3" x14ac:dyDescent="0.55000000000000004">
      <c r="A1495" s="18">
        <v>41807</v>
      </c>
      <c r="B1495" s="16">
        <v>3</v>
      </c>
      <c r="C1495" s="16">
        <v>1</v>
      </c>
    </row>
    <row r="1496" spans="1:3" x14ac:dyDescent="0.55000000000000004">
      <c r="A1496" s="18">
        <v>41808</v>
      </c>
      <c r="B1496" s="16">
        <v>1</v>
      </c>
      <c r="C1496" s="16">
        <v>8</v>
      </c>
    </row>
    <row r="1497" spans="1:3" x14ac:dyDescent="0.55000000000000004">
      <c r="A1497" s="18">
        <v>41808</v>
      </c>
      <c r="B1497" s="16">
        <v>2</v>
      </c>
      <c r="C1497" s="16">
        <v>1</v>
      </c>
    </row>
    <row r="1498" spans="1:3" x14ac:dyDescent="0.55000000000000004">
      <c r="A1498" s="18">
        <v>41811</v>
      </c>
      <c r="B1498" s="16">
        <v>1</v>
      </c>
      <c r="C1498" s="16">
        <v>8</v>
      </c>
    </row>
    <row r="1499" spans="1:3" x14ac:dyDescent="0.55000000000000004">
      <c r="A1499" s="18">
        <v>41811</v>
      </c>
      <c r="B1499" s="16">
        <v>2</v>
      </c>
      <c r="C1499" s="16">
        <v>1</v>
      </c>
    </row>
    <row r="1500" spans="1:3" x14ac:dyDescent="0.55000000000000004">
      <c r="A1500" s="18">
        <v>41814</v>
      </c>
      <c r="B1500" s="16">
        <v>1</v>
      </c>
      <c r="C1500" s="16">
        <v>8</v>
      </c>
    </row>
    <row r="1501" spans="1:3" x14ac:dyDescent="0.55000000000000004">
      <c r="A1501" s="18">
        <v>41814</v>
      </c>
      <c r="B1501" s="16">
        <v>2</v>
      </c>
      <c r="C1501" s="16">
        <v>2</v>
      </c>
    </row>
    <row r="1502" spans="1:3" x14ac:dyDescent="0.55000000000000004">
      <c r="A1502" s="18">
        <v>41816</v>
      </c>
      <c r="B1502" s="16">
        <v>3</v>
      </c>
      <c r="C1502" s="16">
        <v>1</v>
      </c>
    </row>
    <row r="1503" spans="1:3" x14ac:dyDescent="0.55000000000000004">
      <c r="A1503" s="18">
        <v>41817</v>
      </c>
      <c r="B1503" s="16">
        <v>1</v>
      </c>
      <c r="C1503" s="16">
        <v>6</v>
      </c>
    </row>
    <row r="1504" spans="1:3" x14ac:dyDescent="0.55000000000000004">
      <c r="A1504" s="18">
        <v>41817</v>
      </c>
      <c r="B1504" s="16">
        <v>2</v>
      </c>
      <c r="C1504" s="16">
        <v>4</v>
      </c>
    </row>
    <row r="1505" spans="1:3" x14ac:dyDescent="0.55000000000000004">
      <c r="A1505" s="18">
        <v>41819</v>
      </c>
      <c r="B1505" s="16">
        <v>3</v>
      </c>
      <c r="C1505" s="16">
        <v>3</v>
      </c>
    </row>
    <row r="1506" spans="1:3" x14ac:dyDescent="0.55000000000000004">
      <c r="A1506" s="18">
        <v>41820</v>
      </c>
      <c r="B1506" s="16">
        <v>1</v>
      </c>
      <c r="C1506" s="16">
        <v>7</v>
      </c>
    </row>
    <row r="1507" spans="1:3" x14ac:dyDescent="0.55000000000000004">
      <c r="A1507" s="18">
        <v>41820</v>
      </c>
      <c r="B1507" s="16">
        <v>2</v>
      </c>
      <c r="C1507" s="16">
        <v>3</v>
      </c>
    </row>
    <row r="1508" spans="1:3" x14ac:dyDescent="0.55000000000000004">
      <c r="A1508" s="18">
        <v>41822</v>
      </c>
      <c r="B1508" s="16">
        <v>3</v>
      </c>
      <c r="C1508" s="16">
        <v>1</v>
      </c>
    </row>
    <row r="1509" spans="1:3" x14ac:dyDescent="0.55000000000000004">
      <c r="A1509" s="18">
        <v>41823</v>
      </c>
      <c r="B1509" s="16">
        <v>1</v>
      </c>
      <c r="C1509" s="16">
        <v>27</v>
      </c>
    </row>
    <row r="1510" spans="1:3" x14ac:dyDescent="0.55000000000000004">
      <c r="A1510" s="18">
        <v>41823</v>
      </c>
      <c r="B1510" s="16">
        <v>2</v>
      </c>
      <c r="C1510" s="16">
        <v>4</v>
      </c>
    </row>
    <row r="1511" spans="1:3" x14ac:dyDescent="0.55000000000000004">
      <c r="A1511" s="18">
        <v>41825</v>
      </c>
      <c r="B1511" s="16">
        <v>3</v>
      </c>
      <c r="C1511" s="16">
        <v>2</v>
      </c>
    </row>
    <row r="1512" spans="1:3" x14ac:dyDescent="0.55000000000000004">
      <c r="A1512" s="18">
        <v>41826</v>
      </c>
      <c r="B1512" s="16">
        <v>1</v>
      </c>
      <c r="C1512" s="16">
        <v>23</v>
      </c>
    </row>
    <row r="1513" spans="1:3" x14ac:dyDescent="0.55000000000000004">
      <c r="A1513" s="18">
        <v>41826</v>
      </c>
      <c r="B1513" s="16">
        <v>2</v>
      </c>
      <c r="C1513" s="16">
        <v>12</v>
      </c>
    </row>
    <row r="1514" spans="1:3" x14ac:dyDescent="0.55000000000000004">
      <c r="A1514" s="18">
        <v>41829</v>
      </c>
      <c r="B1514" s="16">
        <v>1</v>
      </c>
      <c r="C1514" s="16">
        <v>19</v>
      </c>
    </row>
    <row r="1515" spans="1:3" x14ac:dyDescent="0.55000000000000004">
      <c r="A1515" s="18">
        <v>41829</v>
      </c>
      <c r="B1515" s="16">
        <v>2</v>
      </c>
      <c r="C1515" s="16">
        <v>7</v>
      </c>
    </row>
    <row r="1516" spans="1:3" x14ac:dyDescent="0.55000000000000004">
      <c r="A1516" s="18">
        <v>41831</v>
      </c>
      <c r="B1516" s="16">
        <v>2</v>
      </c>
      <c r="C1516" s="16">
        <v>5</v>
      </c>
    </row>
    <row r="1517" spans="1:3" x14ac:dyDescent="0.55000000000000004">
      <c r="A1517" s="18">
        <v>41831</v>
      </c>
      <c r="B1517" s="16">
        <v>3</v>
      </c>
      <c r="C1517" s="16">
        <v>1</v>
      </c>
    </row>
    <row r="1518" spans="1:3" x14ac:dyDescent="0.55000000000000004">
      <c r="A1518" s="18">
        <v>41832</v>
      </c>
      <c r="B1518" s="16">
        <v>1</v>
      </c>
      <c r="C1518" s="16">
        <v>18</v>
      </c>
    </row>
    <row r="1519" spans="1:3" x14ac:dyDescent="0.55000000000000004">
      <c r="A1519" s="18">
        <v>41832</v>
      </c>
      <c r="B1519" s="16">
        <v>2</v>
      </c>
      <c r="C1519" s="16">
        <v>6</v>
      </c>
    </row>
    <row r="1520" spans="1:3" x14ac:dyDescent="0.55000000000000004">
      <c r="A1520" s="18">
        <v>41834</v>
      </c>
      <c r="B1520" s="16">
        <v>2</v>
      </c>
      <c r="C1520" s="16">
        <v>5</v>
      </c>
    </row>
    <row r="1521" spans="1:3" x14ac:dyDescent="0.55000000000000004">
      <c r="A1521" s="18">
        <v>41834</v>
      </c>
      <c r="B1521" s="16">
        <v>3</v>
      </c>
      <c r="C1521" s="16">
        <v>4</v>
      </c>
    </row>
    <row r="1522" spans="1:3" x14ac:dyDescent="0.55000000000000004">
      <c r="A1522" s="18">
        <v>41835</v>
      </c>
      <c r="B1522" s="16">
        <v>1</v>
      </c>
      <c r="C1522" s="16">
        <v>28</v>
      </c>
    </row>
    <row r="1523" spans="1:3" x14ac:dyDescent="0.55000000000000004">
      <c r="A1523" s="18">
        <v>41835</v>
      </c>
      <c r="B1523" s="16">
        <v>2</v>
      </c>
      <c r="C1523" s="16">
        <v>6</v>
      </c>
    </row>
    <row r="1524" spans="1:3" x14ac:dyDescent="0.55000000000000004">
      <c r="A1524" s="18">
        <v>41837</v>
      </c>
      <c r="B1524" s="16">
        <v>2</v>
      </c>
      <c r="C1524" s="16">
        <v>3</v>
      </c>
    </row>
    <row r="1525" spans="1:3" x14ac:dyDescent="0.55000000000000004">
      <c r="A1525" s="18">
        <v>41837</v>
      </c>
      <c r="B1525" s="16">
        <v>3</v>
      </c>
      <c r="C1525" s="16">
        <v>1</v>
      </c>
    </row>
    <row r="1526" spans="1:3" x14ac:dyDescent="0.55000000000000004">
      <c r="A1526" s="18">
        <v>41838</v>
      </c>
      <c r="B1526" s="16">
        <v>1</v>
      </c>
      <c r="C1526" s="16">
        <v>17</v>
      </c>
    </row>
    <row r="1527" spans="1:3" x14ac:dyDescent="0.55000000000000004">
      <c r="A1527" s="18">
        <v>41838</v>
      </c>
      <c r="B1527" s="16">
        <v>2</v>
      </c>
      <c r="C1527" s="16">
        <v>3</v>
      </c>
    </row>
    <row r="1528" spans="1:3" x14ac:dyDescent="0.55000000000000004">
      <c r="A1528" s="18">
        <v>41840</v>
      </c>
      <c r="B1528" s="16">
        <v>2</v>
      </c>
      <c r="C1528" s="16">
        <v>2</v>
      </c>
    </row>
    <row r="1529" spans="1:3" x14ac:dyDescent="0.55000000000000004">
      <c r="A1529" s="18">
        <v>41840</v>
      </c>
      <c r="B1529" s="16">
        <v>3</v>
      </c>
      <c r="C1529" s="16">
        <v>3</v>
      </c>
    </row>
    <row r="1530" spans="1:3" x14ac:dyDescent="0.55000000000000004">
      <c r="A1530" s="18">
        <v>41841</v>
      </c>
      <c r="B1530" s="16">
        <v>1</v>
      </c>
      <c r="C1530" s="16">
        <v>18</v>
      </c>
    </row>
    <row r="1531" spans="1:3" x14ac:dyDescent="0.55000000000000004">
      <c r="A1531" s="18">
        <v>41841</v>
      </c>
      <c r="B1531" s="16">
        <v>2</v>
      </c>
      <c r="C1531" s="16">
        <v>5</v>
      </c>
    </row>
    <row r="1532" spans="1:3" x14ac:dyDescent="0.55000000000000004">
      <c r="A1532" s="18">
        <v>41843</v>
      </c>
      <c r="B1532" s="16">
        <v>2</v>
      </c>
      <c r="C1532" s="16">
        <v>4</v>
      </c>
    </row>
    <row r="1533" spans="1:3" x14ac:dyDescent="0.55000000000000004">
      <c r="A1533" s="18">
        <v>41843</v>
      </c>
      <c r="B1533" s="16">
        <v>3</v>
      </c>
      <c r="C1533" s="16">
        <v>1</v>
      </c>
    </row>
    <row r="1534" spans="1:3" x14ac:dyDescent="0.55000000000000004">
      <c r="A1534" s="18">
        <v>41844</v>
      </c>
      <c r="B1534" s="16">
        <v>1</v>
      </c>
      <c r="C1534" s="16">
        <v>15</v>
      </c>
    </row>
    <row r="1535" spans="1:3" x14ac:dyDescent="0.55000000000000004">
      <c r="A1535" s="18">
        <v>41844</v>
      </c>
      <c r="B1535" s="16">
        <v>2</v>
      </c>
      <c r="C1535" s="16">
        <v>3</v>
      </c>
    </row>
    <row r="1536" spans="1:3" x14ac:dyDescent="0.55000000000000004">
      <c r="A1536" s="18">
        <v>41846</v>
      </c>
      <c r="B1536" s="16">
        <v>2</v>
      </c>
      <c r="C1536" s="16">
        <v>2</v>
      </c>
    </row>
    <row r="1537" spans="1:3" x14ac:dyDescent="0.55000000000000004">
      <c r="A1537" s="18">
        <v>41846</v>
      </c>
      <c r="B1537" s="16">
        <v>3</v>
      </c>
      <c r="C1537" s="16">
        <v>2</v>
      </c>
    </row>
    <row r="1538" spans="1:3" x14ac:dyDescent="0.55000000000000004">
      <c r="A1538" s="18">
        <v>41847</v>
      </c>
      <c r="B1538" s="16">
        <v>1</v>
      </c>
      <c r="C1538" s="16">
        <v>17</v>
      </c>
    </row>
    <row r="1539" spans="1:3" x14ac:dyDescent="0.55000000000000004">
      <c r="A1539" s="18">
        <v>41847</v>
      </c>
      <c r="B1539" s="16">
        <v>2</v>
      </c>
      <c r="C1539" s="16">
        <v>3</v>
      </c>
    </row>
    <row r="1540" spans="1:3" x14ac:dyDescent="0.55000000000000004">
      <c r="A1540" s="18">
        <v>41850</v>
      </c>
      <c r="B1540" s="16">
        <v>1</v>
      </c>
      <c r="C1540" s="16">
        <v>21</v>
      </c>
    </row>
    <row r="1541" spans="1:3" x14ac:dyDescent="0.55000000000000004">
      <c r="A1541" s="18">
        <v>41850</v>
      </c>
      <c r="B1541" s="16">
        <v>2</v>
      </c>
      <c r="C1541" s="16">
        <v>2</v>
      </c>
    </row>
    <row r="1542" spans="1:3" x14ac:dyDescent="0.55000000000000004">
      <c r="A1542" s="18">
        <v>41852</v>
      </c>
      <c r="B1542" s="16">
        <v>3</v>
      </c>
      <c r="C1542" s="16">
        <v>3</v>
      </c>
    </row>
    <row r="1543" spans="1:3" x14ac:dyDescent="0.55000000000000004">
      <c r="A1543" s="18">
        <v>41853</v>
      </c>
      <c r="B1543" s="16">
        <v>1</v>
      </c>
      <c r="C1543" s="16">
        <v>12</v>
      </c>
    </row>
    <row r="1544" spans="1:3" x14ac:dyDescent="0.55000000000000004">
      <c r="A1544" s="18">
        <v>41853</v>
      </c>
      <c r="B1544" s="16">
        <v>2</v>
      </c>
      <c r="C1544" s="16">
        <v>4</v>
      </c>
    </row>
    <row r="1545" spans="1:3" x14ac:dyDescent="0.55000000000000004">
      <c r="A1545" s="18">
        <v>41856</v>
      </c>
      <c r="B1545" s="16">
        <v>1</v>
      </c>
      <c r="C1545" s="16">
        <v>8</v>
      </c>
    </row>
    <row r="1546" spans="1:3" x14ac:dyDescent="0.55000000000000004">
      <c r="A1546" s="18">
        <v>41856</v>
      </c>
      <c r="B1546" s="16">
        <v>2</v>
      </c>
      <c r="C1546" s="16">
        <v>1</v>
      </c>
    </row>
    <row r="1547" spans="1:3" x14ac:dyDescent="0.55000000000000004">
      <c r="A1547" s="18">
        <v>41858</v>
      </c>
      <c r="B1547" s="16">
        <v>3</v>
      </c>
      <c r="C1547" s="16">
        <v>1</v>
      </c>
    </row>
    <row r="1548" spans="1:3" x14ac:dyDescent="0.55000000000000004">
      <c r="A1548" s="18">
        <v>41859</v>
      </c>
      <c r="B1548" s="16">
        <v>1</v>
      </c>
      <c r="C1548" s="16">
        <v>7</v>
      </c>
    </row>
    <row r="1549" spans="1:3" x14ac:dyDescent="0.55000000000000004">
      <c r="A1549" s="18">
        <v>41859</v>
      </c>
      <c r="B1549" s="16">
        <v>2</v>
      </c>
      <c r="C1549" s="16">
        <v>1</v>
      </c>
    </row>
    <row r="1550" spans="1:3" x14ac:dyDescent="0.55000000000000004">
      <c r="A1550" s="18">
        <v>41861</v>
      </c>
      <c r="B1550" s="16">
        <v>3</v>
      </c>
      <c r="C1550" s="16">
        <v>1</v>
      </c>
    </row>
    <row r="1551" spans="1:3" x14ac:dyDescent="0.55000000000000004">
      <c r="A1551" s="18">
        <v>41862</v>
      </c>
      <c r="B1551" s="16">
        <v>1</v>
      </c>
      <c r="C1551" s="16">
        <v>2</v>
      </c>
    </row>
    <row r="1552" spans="1:3" x14ac:dyDescent="0.55000000000000004">
      <c r="A1552" s="18">
        <v>41865</v>
      </c>
      <c r="B1552" s="16">
        <v>1</v>
      </c>
      <c r="C1552" s="16">
        <v>1</v>
      </c>
    </row>
    <row r="1553" spans="1:3" x14ac:dyDescent="0.55000000000000004">
      <c r="A1553" s="18">
        <v>41865</v>
      </c>
      <c r="B1553" s="16">
        <v>2</v>
      </c>
      <c r="C1553" s="16">
        <v>1</v>
      </c>
    </row>
    <row r="1554" spans="1:3" x14ac:dyDescent="0.55000000000000004">
      <c r="A1554" s="18">
        <v>41868</v>
      </c>
      <c r="B1554" s="16">
        <v>1</v>
      </c>
      <c r="C1554" s="16">
        <v>1</v>
      </c>
    </row>
    <row r="1555" spans="1:3" x14ac:dyDescent="0.55000000000000004">
      <c r="A1555" s="18">
        <v>41877</v>
      </c>
      <c r="B1555" s="16">
        <v>2</v>
      </c>
      <c r="C1555" s="16">
        <v>1</v>
      </c>
    </row>
    <row r="1556" spans="1:3" x14ac:dyDescent="0.55000000000000004">
      <c r="A1556" s="18">
        <v>42133</v>
      </c>
      <c r="B1556" s="16">
        <v>1</v>
      </c>
      <c r="C1556" s="16">
        <v>1</v>
      </c>
    </row>
    <row r="1557" spans="1:3" x14ac:dyDescent="0.55000000000000004">
      <c r="A1557" s="18">
        <v>42136</v>
      </c>
      <c r="B1557" s="16">
        <v>2</v>
      </c>
      <c r="C1557" s="16">
        <v>1</v>
      </c>
    </row>
    <row r="1558" spans="1:3" x14ac:dyDescent="0.55000000000000004">
      <c r="A1558" s="18">
        <v>42142</v>
      </c>
      <c r="B1558" s="16">
        <v>1</v>
      </c>
      <c r="C1558" s="16">
        <v>1</v>
      </c>
    </row>
    <row r="1559" spans="1:3" x14ac:dyDescent="0.55000000000000004">
      <c r="A1559" s="18">
        <v>42142</v>
      </c>
      <c r="B1559" s="16">
        <v>2</v>
      </c>
      <c r="C1559" s="16">
        <v>1</v>
      </c>
    </row>
    <row r="1560" spans="1:3" x14ac:dyDescent="0.55000000000000004">
      <c r="A1560" s="18">
        <v>42144</v>
      </c>
      <c r="B1560" s="16">
        <v>3</v>
      </c>
      <c r="C1560" s="16">
        <v>2</v>
      </c>
    </row>
    <row r="1561" spans="1:3" x14ac:dyDescent="0.55000000000000004">
      <c r="A1561" s="18">
        <v>42145</v>
      </c>
      <c r="B1561" s="16">
        <v>1</v>
      </c>
      <c r="C1561" s="16">
        <v>1</v>
      </c>
    </row>
    <row r="1562" spans="1:3" x14ac:dyDescent="0.55000000000000004">
      <c r="A1562" s="18">
        <v>42148</v>
      </c>
      <c r="B1562" s="16">
        <v>1</v>
      </c>
      <c r="C1562" s="16">
        <v>1</v>
      </c>
    </row>
    <row r="1563" spans="1:3" x14ac:dyDescent="0.55000000000000004">
      <c r="A1563" s="18">
        <v>42148</v>
      </c>
      <c r="B1563" s="16">
        <v>2</v>
      </c>
      <c r="C1563" s="16">
        <v>2</v>
      </c>
    </row>
    <row r="1564" spans="1:3" x14ac:dyDescent="0.55000000000000004">
      <c r="A1564" s="18">
        <v>42151</v>
      </c>
      <c r="B1564" s="16">
        <v>1</v>
      </c>
      <c r="C1564" s="16">
        <v>2</v>
      </c>
    </row>
    <row r="1565" spans="1:3" x14ac:dyDescent="0.55000000000000004">
      <c r="A1565" s="18">
        <v>42151</v>
      </c>
      <c r="B1565" s="16">
        <v>2</v>
      </c>
      <c r="C1565" s="16">
        <v>1</v>
      </c>
    </row>
    <row r="1566" spans="1:3" x14ac:dyDescent="0.55000000000000004">
      <c r="A1566" s="18">
        <v>42154</v>
      </c>
      <c r="B1566" s="16">
        <v>1</v>
      </c>
      <c r="C1566" s="16">
        <v>2</v>
      </c>
    </row>
    <row r="1567" spans="1:3" x14ac:dyDescent="0.55000000000000004">
      <c r="A1567" s="18">
        <v>42160</v>
      </c>
      <c r="B1567" s="16">
        <v>2</v>
      </c>
      <c r="C1567" s="16">
        <v>1</v>
      </c>
    </row>
    <row r="1568" spans="1:3" x14ac:dyDescent="0.55000000000000004">
      <c r="A1568" s="18">
        <v>42162</v>
      </c>
      <c r="B1568" s="16">
        <v>3</v>
      </c>
      <c r="C1568" s="16">
        <v>1</v>
      </c>
    </row>
    <row r="1569" spans="1:3" x14ac:dyDescent="0.55000000000000004">
      <c r="A1569" s="18">
        <v>42163</v>
      </c>
      <c r="B1569" s="16">
        <v>1</v>
      </c>
      <c r="C1569" s="16">
        <v>3</v>
      </c>
    </row>
    <row r="1570" spans="1:3" x14ac:dyDescent="0.55000000000000004">
      <c r="A1570" s="18">
        <v>42163</v>
      </c>
      <c r="B1570" s="16">
        <v>2</v>
      </c>
      <c r="C1570" s="16">
        <v>1</v>
      </c>
    </row>
    <row r="1571" spans="1:3" x14ac:dyDescent="0.55000000000000004">
      <c r="A1571" s="18">
        <v>42166</v>
      </c>
      <c r="B1571" s="16">
        <v>1</v>
      </c>
      <c r="C1571" s="16">
        <v>6</v>
      </c>
    </row>
    <row r="1572" spans="1:3" x14ac:dyDescent="0.55000000000000004">
      <c r="A1572" s="18">
        <v>42166</v>
      </c>
      <c r="B1572" s="16">
        <v>2</v>
      </c>
      <c r="C1572" s="16">
        <v>1</v>
      </c>
    </row>
    <row r="1573" spans="1:3" x14ac:dyDescent="0.55000000000000004">
      <c r="A1573" s="18">
        <v>42167</v>
      </c>
      <c r="B1573" s="16">
        <v>4</v>
      </c>
      <c r="C1573" s="16">
        <v>1</v>
      </c>
    </row>
    <row r="1574" spans="1:3" x14ac:dyDescent="0.55000000000000004">
      <c r="A1574" s="18">
        <v>42168</v>
      </c>
      <c r="B1574" s="16">
        <v>3</v>
      </c>
      <c r="C1574" s="16">
        <v>1</v>
      </c>
    </row>
    <row r="1575" spans="1:3" x14ac:dyDescent="0.55000000000000004">
      <c r="A1575" s="18">
        <v>42169</v>
      </c>
      <c r="B1575" s="16">
        <v>1</v>
      </c>
      <c r="C1575" s="16">
        <v>6</v>
      </c>
    </row>
    <row r="1576" spans="1:3" x14ac:dyDescent="0.55000000000000004">
      <c r="A1576" s="18">
        <v>42169</v>
      </c>
      <c r="B1576" s="16">
        <v>2</v>
      </c>
      <c r="C1576" s="16">
        <v>3</v>
      </c>
    </row>
    <row r="1577" spans="1:3" x14ac:dyDescent="0.55000000000000004">
      <c r="A1577" s="18">
        <v>42171</v>
      </c>
      <c r="B1577" s="16">
        <v>3</v>
      </c>
      <c r="C1577" s="16">
        <v>1</v>
      </c>
    </row>
    <row r="1578" spans="1:3" x14ac:dyDescent="0.55000000000000004">
      <c r="A1578" s="18">
        <v>42172</v>
      </c>
      <c r="B1578" s="16">
        <v>1</v>
      </c>
      <c r="C1578" s="16">
        <v>4</v>
      </c>
    </row>
    <row r="1579" spans="1:3" x14ac:dyDescent="0.55000000000000004">
      <c r="A1579" s="18">
        <v>42172</v>
      </c>
      <c r="B1579" s="16">
        <v>2</v>
      </c>
      <c r="C1579" s="16">
        <v>2</v>
      </c>
    </row>
    <row r="1580" spans="1:3" x14ac:dyDescent="0.55000000000000004">
      <c r="A1580" s="18">
        <v>42174</v>
      </c>
      <c r="B1580" s="16">
        <v>3</v>
      </c>
      <c r="C1580" s="16">
        <v>1</v>
      </c>
    </row>
    <row r="1581" spans="1:3" x14ac:dyDescent="0.55000000000000004">
      <c r="A1581" s="18">
        <v>42175</v>
      </c>
      <c r="B1581" s="16">
        <v>1</v>
      </c>
      <c r="C1581" s="16">
        <v>4</v>
      </c>
    </row>
    <row r="1582" spans="1:3" x14ac:dyDescent="0.55000000000000004">
      <c r="A1582" s="18">
        <v>42178</v>
      </c>
      <c r="B1582" s="16">
        <v>1</v>
      </c>
      <c r="C1582" s="16">
        <v>5</v>
      </c>
    </row>
    <row r="1583" spans="1:3" x14ac:dyDescent="0.55000000000000004">
      <c r="A1583" s="18">
        <v>42178</v>
      </c>
      <c r="B1583" s="16">
        <v>2</v>
      </c>
      <c r="C1583" s="16">
        <v>4</v>
      </c>
    </row>
    <row r="1584" spans="1:3" x14ac:dyDescent="0.55000000000000004">
      <c r="A1584" s="18">
        <v>42181</v>
      </c>
      <c r="B1584" s="16">
        <v>1</v>
      </c>
      <c r="C1584" s="16">
        <v>12</v>
      </c>
    </row>
    <row r="1585" spans="1:3" x14ac:dyDescent="0.55000000000000004">
      <c r="A1585" s="18">
        <v>42181</v>
      </c>
      <c r="B1585" s="16">
        <v>2</v>
      </c>
      <c r="C1585" s="16">
        <v>8</v>
      </c>
    </row>
    <row r="1586" spans="1:3" x14ac:dyDescent="0.55000000000000004">
      <c r="A1586" s="18">
        <v>42183</v>
      </c>
      <c r="B1586" s="16">
        <v>3</v>
      </c>
      <c r="C1586" s="16">
        <v>4</v>
      </c>
    </row>
    <row r="1587" spans="1:3" x14ac:dyDescent="0.55000000000000004">
      <c r="A1587" s="18">
        <v>42184</v>
      </c>
      <c r="B1587" s="16">
        <v>1</v>
      </c>
      <c r="C1587" s="16">
        <v>8</v>
      </c>
    </row>
    <row r="1588" spans="1:3" x14ac:dyDescent="0.55000000000000004">
      <c r="A1588" s="18">
        <v>42184</v>
      </c>
      <c r="B1588" s="16">
        <v>2</v>
      </c>
      <c r="C1588" s="16">
        <v>8</v>
      </c>
    </row>
    <row r="1589" spans="1:3" x14ac:dyDescent="0.55000000000000004">
      <c r="A1589" s="18">
        <v>42186</v>
      </c>
      <c r="B1589" s="16">
        <v>2</v>
      </c>
      <c r="C1589" s="16">
        <v>4</v>
      </c>
    </row>
    <row r="1590" spans="1:3" x14ac:dyDescent="0.55000000000000004">
      <c r="A1590" s="18">
        <v>42186</v>
      </c>
      <c r="B1590" s="16">
        <v>3</v>
      </c>
      <c r="C1590" s="16">
        <v>1</v>
      </c>
    </row>
    <row r="1591" spans="1:3" x14ac:dyDescent="0.55000000000000004">
      <c r="A1591" s="18">
        <v>42187</v>
      </c>
      <c r="B1591" s="16">
        <v>1</v>
      </c>
      <c r="C1591" s="16">
        <v>15</v>
      </c>
    </row>
    <row r="1592" spans="1:3" x14ac:dyDescent="0.55000000000000004">
      <c r="A1592" s="18">
        <v>42189</v>
      </c>
      <c r="B1592" s="16">
        <v>2</v>
      </c>
      <c r="C1592" s="16">
        <v>7</v>
      </c>
    </row>
    <row r="1593" spans="1:3" x14ac:dyDescent="0.55000000000000004">
      <c r="A1593" s="18">
        <v>42189</v>
      </c>
      <c r="B1593" s="16">
        <v>3</v>
      </c>
      <c r="C1593" s="16">
        <v>4</v>
      </c>
    </row>
    <row r="1594" spans="1:3" x14ac:dyDescent="0.55000000000000004">
      <c r="A1594" s="18">
        <v>42190</v>
      </c>
      <c r="B1594" s="16">
        <v>1</v>
      </c>
      <c r="C1594" s="16">
        <v>21</v>
      </c>
    </row>
    <row r="1595" spans="1:3" x14ac:dyDescent="0.55000000000000004">
      <c r="A1595" s="18">
        <v>42192</v>
      </c>
      <c r="B1595" s="16">
        <v>3</v>
      </c>
      <c r="C1595" s="16">
        <v>1</v>
      </c>
    </row>
    <row r="1596" spans="1:3" x14ac:dyDescent="0.55000000000000004">
      <c r="A1596" s="18">
        <v>42193</v>
      </c>
      <c r="B1596" s="16">
        <v>1</v>
      </c>
      <c r="C1596" s="16">
        <v>16</v>
      </c>
    </row>
    <row r="1597" spans="1:3" x14ac:dyDescent="0.55000000000000004">
      <c r="A1597" s="18">
        <v>42193</v>
      </c>
      <c r="B1597" s="16">
        <v>2</v>
      </c>
      <c r="C1597" s="16">
        <v>10</v>
      </c>
    </row>
    <row r="1598" spans="1:3" x14ac:dyDescent="0.55000000000000004">
      <c r="A1598" s="18">
        <v>42194</v>
      </c>
      <c r="B1598" s="16">
        <v>4</v>
      </c>
      <c r="C1598" s="16">
        <v>1</v>
      </c>
    </row>
    <row r="1599" spans="1:3" x14ac:dyDescent="0.55000000000000004">
      <c r="A1599" s="18">
        <v>42195</v>
      </c>
      <c r="B1599" s="16">
        <v>3</v>
      </c>
      <c r="C1599" s="16">
        <v>3</v>
      </c>
    </row>
    <row r="1600" spans="1:3" x14ac:dyDescent="0.55000000000000004">
      <c r="A1600" s="18">
        <v>42196</v>
      </c>
      <c r="B1600" s="16">
        <v>1</v>
      </c>
      <c r="C1600" s="16">
        <v>17</v>
      </c>
    </row>
    <row r="1601" spans="1:3" x14ac:dyDescent="0.55000000000000004">
      <c r="A1601" s="18">
        <v>42196</v>
      </c>
      <c r="B1601" s="16">
        <v>2</v>
      </c>
      <c r="C1601" s="16">
        <v>7</v>
      </c>
    </row>
    <row r="1602" spans="1:3" x14ac:dyDescent="0.55000000000000004">
      <c r="A1602" s="18">
        <v>42198</v>
      </c>
      <c r="B1602" s="16">
        <v>3</v>
      </c>
      <c r="C1602" s="16">
        <v>2</v>
      </c>
    </row>
    <row r="1603" spans="1:3" x14ac:dyDescent="0.55000000000000004">
      <c r="A1603" s="18">
        <v>42199</v>
      </c>
      <c r="B1603" s="16">
        <v>1</v>
      </c>
      <c r="C1603" s="16">
        <v>16</v>
      </c>
    </row>
    <row r="1604" spans="1:3" x14ac:dyDescent="0.55000000000000004">
      <c r="A1604" s="18">
        <v>42199</v>
      </c>
      <c r="B1604" s="16">
        <v>2</v>
      </c>
      <c r="C1604" s="16">
        <v>14</v>
      </c>
    </row>
    <row r="1605" spans="1:3" x14ac:dyDescent="0.55000000000000004">
      <c r="A1605" s="18">
        <v>42202</v>
      </c>
      <c r="B1605" s="16">
        <v>1</v>
      </c>
      <c r="C1605" s="16">
        <v>19</v>
      </c>
    </row>
    <row r="1606" spans="1:3" x14ac:dyDescent="0.55000000000000004">
      <c r="A1606" s="18">
        <v>42202</v>
      </c>
      <c r="B1606" s="16">
        <v>2</v>
      </c>
      <c r="C1606" s="16">
        <v>14</v>
      </c>
    </row>
    <row r="1607" spans="1:3" x14ac:dyDescent="0.55000000000000004">
      <c r="A1607" s="18">
        <v>42204</v>
      </c>
      <c r="B1607" s="16">
        <v>3</v>
      </c>
      <c r="C1607" s="16">
        <v>3</v>
      </c>
    </row>
    <row r="1608" spans="1:3" x14ac:dyDescent="0.55000000000000004">
      <c r="A1608" s="18">
        <v>42205</v>
      </c>
      <c r="B1608" s="16">
        <v>1</v>
      </c>
      <c r="C1608" s="16">
        <v>21</v>
      </c>
    </row>
    <row r="1609" spans="1:3" x14ac:dyDescent="0.55000000000000004">
      <c r="A1609" s="18">
        <v>42205</v>
      </c>
      <c r="B1609" s="16">
        <v>2</v>
      </c>
      <c r="C1609" s="16">
        <v>5</v>
      </c>
    </row>
    <row r="1610" spans="1:3" x14ac:dyDescent="0.55000000000000004">
      <c r="A1610" s="18">
        <v>42208</v>
      </c>
      <c r="B1610" s="16">
        <v>1</v>
      </c>
      <c r="C1610" s="16">
        <v>14</v>
      </c>
    </row>
    <row r="1611" spans="1:3" x14ac:dyDescent="0.55000000000000004">
      <c r="A1611" s="18">
        <v>42208</v>
      </c>
      <c r="B1611" s="16">
        <v>2</v>
      </c>
      <c r="C1611" s="16">
        <v>8</v>
      </c>
    </row>
    <row r="1612" spans="1:3" x14ac:dyDescent="0.55000000000000004">
      <c r="A1612" s="18">
        <v>42210</v>
      </c>
      <c r="B1612" s="16">
        <v>3</v>
      </c>
      <c r="C1612" s="16">
        <v>1</v>
      </c>
    </row>
    <row r="1613" spans="1:3" x14ac:dyDescent="0.55000000000000004">
      <c r="A1613" s="18">
        <v>42211</v>
      </c>
      <c r="B1613" s="16">
        <v>1</v>
      </c>
      <c r="C1613" s="16">
        <v>12</v>
      </c>
    </row>
    <row r="1614" spans="1:3" x14ac:dyDescent="0.55000000000000004">
      <c r="A1614" s="18">
        <v>42211</v>
      </c>
      <c r="B1614" s="16">
        <v>2</v>
      </c>
      <c r="C1614" s="16">
        <v>6</v>
      </c>
    </row>
    <row r="1615" spans="1:3" x14ac:dyDescent="0.55000000000000004">
      <c r="A1615" s="18">
        <v>42214</v>
      </c>
      <c r="B1615" s="16">
        <v>1</v>
      </c>
      <c r="C1615" s="16">
        <v>9</v>
      </c>
    </row>
    <row r="1616" spans="1:3" x14ac:dyDescent="0.55000000000000004">
      <c r="A1616" s="18">
        <v>42214</v>
      </c>
      <c r="B1616" s="16">
        <v>2</v>
      </c>
      <c r="C1616" s="16">
        <v>7</v>
      </c>
    </row>
    <row r="1617" spans="1:3" x14ac:dyDescent="0.55000000000000004">
      <c r="A1617" s="18">
        <v>42217</v>
      </c>
      <c r="B1617" s="16">
        <v>1</v>
      </c>
      <c r="C1617" s="16">
        <v>5</v>
      </c>
    </row>
    <row r="1618" spans="1:3" x14ac:dyDescent="0.55000000000000004">
      <c r="A1618" s="18">
        <v>42217</v>
      </c>
      <c r="B1618" s="16">
        <v>2</v>
      </c>
      <c r="C1618" s="16">
        <v>3</v>
      </c>
    </row>
    <row r="1619" spans="1:3" x14ac:dyDescent="0.55000000000000004">
      <c r="A1619" s="18">
        <v>42220</v>
      </c>
      <c r="B1619" s="16">
        <v>1</v>
      </c>
      <c r="C1619" s="16">
        <v>4</v>
      </c>
    </row>
    <row r="1620" spans="1:3" x14ac:dyDescent="0.55000000000000004">
      <c r="A1620" s="18">
        <v>42220</v>
      </c>
      <c r="B1620" s="16">
        <v>2</v>
      </c>
      <c r="C1620" s="16">
        <v>5</v>
      </c>
    </row>
    <row r="1621" spans="1:3" x14ac:dyDescent="0.55000000000000004">
      <c r="A1621" s="18">
        <v>42223</v>
      </c>
      <c r="B1621" s="16">
        <v>1</v>
      </c>
      <c r="C1621" s="16">
        <v>4</v>
      </c>
    </row>
    <row r="1622" spans="1:3" x14ac:dyDescent="0.55000000000000004">
      <c r="A1622" s="18">
        <v>42223</v>
      </c>
      <c r="B1622" s="16">
        <v>2</v>
      </c>
      <c r="C1622" s="16">
        <v>4</v>
      </c>
    </row>
    <row r="1623" spans="1:3" x14ac:dyDescent="0.55000000000000004">
      <c r="A1623" s="18">
        <v>42225</v>
      </c>
      <c r="B1623" s="16">
        <v>3</v>
      </c>
      <c r="C1623" s="16">
        <v>1</v>
      </c>
    </row>
    <row r="1624" spans="1:3" x14ac:dyDescent="0.55000000000000004">
      <c r="A1624" s="18">
        <v>42229</v>
      </c>
      <c r="B1624" s="16">
        <v>1</v>
      </c>
      <c r="C1624" s="16">
        <v>2</v>
      </c>
    </row>
    <row r="1625" spans="1:3" x14ac:dyDescent="0.55000000000000004">
      <c r="A1625" s="18">
        <v>42229</v>
      </c>
      <c r="B1625" s="16">
        <v>2</v>
      </c>
      <c r="C1625" s="16">
        <v>1</v>
      </c>
    </row>
    <row r="1626" spans="1:3" x14ac:dyDescent="0.55000000000000004">
      <c r="A1626" s="18">
        <v>42235</v>
      </c>
      <c r="B1626" s="16">
        <v>1</v>
      </c>
      <c r="C1626" s="16">
        <v>1</v>
      </c>
    </row>
    <row r="1627" spans="1:3" x14ac:dyDescent="0.55000000000000004">
      <c r="A1627" s="18">
        <v>42235</v>
      </c>
      <c r="B1627" s="16">
        <v>2</v>
      </c>
      <c r="C1627" s="16">
        <v>2</v>
      </c>
    </row>
    <row r="1628" spans="1:3" x14ac:dyDescent="0.55000000000000004">
      <c r="A1628" s="18">
        <v>42246</v>
      </c>
      <c r="B1628" s="16">
        <v>3</v>
      </c>
      <c r="C1628" s="16">
        <v>1</v>
      </c>
    </row>
    <row r="1629" spans="1:3" x14ac:dyDescent="0.55000000000000004">
      <c r="A1629" s="18">
        <v>42497</v>
      </c>
      <c r="B1629" s="16">
        <v>2</v>
      </c>
      <c r="C1629" s="16">
        <v>1</v>
      </c>
    </row>
    <row r="1630" spans="1:3" x14ac:dyDescent="0.55000000000000004">
      <c r="A1630" s="18">
        <v>42506</v>
      </c>
      <c r="B1630" s="16">
        <v>1</v>
      </c>
      <c r="C1630" s="16">
        <v>1</v>
      </c>
    </row>
    <row r="1631" spans="1:3" x14ac:dyDescent="0.55000000000000004">
      <c r="A1631" s="18">
        <v>42506</v>
      </c>
      <c r="B1631" s="16">
        <v>2</v>
      </c>
      <c r="C1631" s="16">
        <v>1</v>
      </c>
    </row>
    <row r="1632" spans="1:3" x14ac:dyDescent="0.55000000000000004">
      <c r="A1632" s="18">
        <v>42509</v>
      </c>
      <c r="B1632" s="16">
        <v>2</v>
      </c>
      <c r="C1632" s="16">
        <v>3</v>
      </c>
    </row>
    <row r="1633" spans="1:3" x14ac:dyDescent="0.55000000000000004">
      <c r="A1633" s="18">
        <v>42512</v>
      </c>
      <c r="B1633" s="16">
        <v>2</v>
      </c>
      <c r="C1633" s="16">
        <v>1</v>
      </c>
    </row>
    <row r="1634" spans="1:3" x14ac:dyDescent="0.55000000000000004">
      <c r="A1634" s="18">
        <v>42515</v>
      </c>
      <c r="B1634" s="16">
        <v>2</v>
      </c>
      <c r="C1634" s="16">
        <v>1</v>
      </c>
    </row>
    <row r="1635" spans="1:3" x14ac:dyDescent="0.55000000000000004">
      <c r="A1635" s="18">
        <v>42517</v>
      </c>
      <c r="B1635" s="16">
        <v>3</v>
      </c>
      <c r="C1635" s="16">
        <v>1</v>
      </c>
    </row>
    <row r="1636" spans="1:3" x14ac:dyDescent="0.55000000000000004">
      <c r="A1636" s="18">
        <v>42518</v>
      </c>
      <c r="B1636" s="16">
        <v>2</v>
      </c>
      <c r="C1636" s="16">
        <v>1</v>
      </c>
    </row>
    <row r="1637" spans="1:3" x14ac:dyDescent="0.55000000000000004">
      <c r="A1637" s="18">
        <v>42521</v>
      </c>
      <c r="B1637" s="16">
        <v>2</v>
      </c>
      <c r="C1637" s="16">
        <v>1</v>
      </c>
    </row>
    <row r="1638" spans="1:3" x14ac:dyDescent="0.55000000000000004">
      <c r="A1638" s="18">
        <v>42524</v>
      </c>
      <c r="B1638" s="16">
        <v>1</v>
      </c>
      <c r="C1638" s="16">
        <v>1</v>
      </c>
    </row>
    <row r="1639" spans="1:3" x14ac:dyDescent="0.55000000000000004">
      <c r="A1639" s="18">
        <v>42530</v>
      </c>
      <c r="B1639" s="16">
        <v>1</v>
      </c>
      <c r="C1639" s="16">
        <v>3</v>
      </c>
    </row>
    <row r="1640" spans="1:3" x14ac:dyDescent="0.55000000000000004">
      <c r="A1640" s="18">
        <v>42533</v>
      </c>
      <c r="B1640" s="16">
        <v>2</v>
      </c>
      <c r="C1640" s="16">
        <v>2</v>
      </c>
    </row>
    <row r="1641" spans="1:3" x14ac:dyDescent="0.55000000000000004">
      <c r="A1641" s="18">
        <v>42536</v>
      </c>
      <c r="B1641" s="16">
        <v>2</v>
      </c>
      <c r="C1641" s="16">
        <v>1</v>
      </c>
    </row>
    <row r="1642" spans="1:3" x14ac:dyDescent="0.55000000000000004">
      <c r="A1642" s="18">
        <v>42539</v>
      </c>
      <c r="B1642" s="16">
        <v>1</v>
      </c>
      <c r="C1642" s="16">
        <v>1</v>
      </c>
    </row>
    <row r="1643" spans="1:3" x14ac:dyDescent="0.55000000000000004">
      <c r="A1643" s="18">
        <v>42539</v>
      </c>
      <c r="B1643" s="16">
        <v>2</v>
      </c>
      <c r="C1643" s="16">
        <v>2</v>
      </c>
    </row>
    <row r="1644" spans="1:3" x14ac:dyDescent="0.55000000000000004">
      <c r="A1644" s="18">
        <v>42541</v>
      </c>
      <c r="B1644" s="16">
        <v>3</v>
      </c>
      <c r="C1644" s="16">
        <v>2</v>
      </c>
    </row>
    <row r="1645" spans="1:3" x14ac:dyDescent="0.55000000000000004">
      <c r="A1645" s="18">
        <v>42542</v>
      </c>
      <c r="B1645" s="16">
        <v>1</v>
      </c>
      <c r="C1645" s="16">
        <v>1</v>
      </c>
    </row>
    <row r="1646" spans="1:3" x14ac:dyDescent="0.55000000000000004">
      <c r="A1646" s="18">
        <v>42542</v>
      </c>
      <c r="B1646" s="16">
        <v>2</v>
      </c>
      <c r="C1646" s="16">
        <v>1</v>
      </c>
    </row>
    <row r="1647" spans="1:3" x14ac:dyDescent="0.55000000000000004">
      <c r="A1647" s="18">
        <v>42543</v>
      </c>
      <c r="B1647" s="16">
        <v>4</v>
      </c>
      <c r="C1647" s="16">
        <v>1</v>
      </c>
    </row>
    <row r="1648" spans="1:3" x14ac:dyDescent="0.55000000000000004">
      <c r="A1648" s="18">
        <v>42545</v>
      </c>
      <c r="B1648" s="16">
        <v>2</v>
      </c>
      <c r="C1648" s="16">
        <v>3</v>
      </c>
    </row>
    <row r="1649" spans="1:3" x14ac:dyDescent="0.55000000000000004">
      <c r="A1649" s="18">
        <v>42548</v>
      </c>
      <c r="B1649" s="16">
        <v>1</v>
      </c>
      <c r="C1649" s="16">
        <v>2</v>
      </c>
    </row>
    <row r="1650" spans="1:3" x14ac:dyDescent="0.55000000000000004">
      <c r="A1650" s="18">
        <v>42548</v>
      </c>
      <c r="B1650" s="16">
        <v>2</v>
      </c>
      <c r="C1650" s="16">
        <v>2</v>
      </c>
    </row>
    <row r="1651" spans="1:3" x14ac:dyDescent="0.55000000000000004">
      <c r="A1651" s="18">
        <v>42550</v>
      </c>
      <c r="B1651" s="16">
        <v>3</v>
      </c>
      <c r="C1651" s="16">
        <v>1</v>
      </c>
    </row>
    <row r="1652" spans="1:3" x14ac:dyDescent="0.55000000000000004">
      <c r="A1652" s="18">
        <v>42551</v>
      </c>
      <c r="B1652" s="16">
        <v>1</v>
      </c>
      <c r="C1652" s="16">
        <v>5</v>
      </c>
    </row>
    <row r="1653" spans="1:3" x14ac:dyDescent="0.55000000000000004">
      <c r="A1653" s="18">
        <v>42551</v>
      </c>
      <c r="B1653" s="16">
        <v>2</v>
      </c>
      <c r="C1653" s="16">
        <v>2</v>
      </c>
    </row>
    <row r="1654" spans="1:3" x14ac:dyDescent="0.55000000000000004">
      <c r="A1654" s="18">
        <v>42554</v>
      </c>
      <c r="B1654" s="16">
        <v>1</v>
      </c>
      <c r="C1654" s="16">
        <v>4</v>
      </c>
    </row>
    <row r="1655" spans="1:3" x14ac:dyDescent="0.55000000000000004">
      <c r="A1655" s="18">
        <v>42554</v>
      </c>
      <c r="B1655" s="16">
        <v>2</v>
      </c>
      <c r="C1655" s="16">
        <v>2</v>
      </c>
    </row>
    <row r="1656" spans="1:3" x14ac:dyDescent="0.55000000000000004">
      <c r="A1656" s="18">
        <v>42557</v>
      </c>
      <c r="B1656" s="16">
        <v>1</v>
      </c>
      <c r="C1656" s="16">
        <v>3</v>
      </c>
    </row>
    <row r="1657" spans="1:3" x14ac:dyDescent="0.55000000000000004">
      <c r="A1657" s="18">
        <v>42557</v>
      </c>
      <c r="B1657" s="16">
        <v>2</v>
      </c>
      <c r="C1657" s="16">
        <v>7</v>
      </c>
    </row>
    <row r="1658" spans="1:3" x14ac:dyDescent="0.55000000000000004">
      <c r="A1658" s="18">
        <v>42560</v>
      </c>
      <c r="B1658" s="16">
        <v>1</v>
      </c>
      <c r="C1658" s="16">
        <v>3</v>
      </c>
    </row>
    <row r="1659" spans="1:3" x14ac:dyDescent="0.55000000000000004">
      <c r="A1659" s="18">
        <v>42560</v>
      </c>
      <c r="B1659" s="16">
        <v>2</v>
      </c>
      <c r="C1659" s="16">
        <v>5</v>
      </c>
    </row>
    <row r="1660" spans="1:3" x14ac:dyDescent="0.55000000000000004">
      <c r="A1660" s="18">
        <v>42562</v>
      </c>
      <c r="B1660" s="16">
        <v>3</v>
      </c>
      <c r="C1660" s="16">
        <v>1</v>
      </c>
    </row>
    <row r="1661" spans="1:3" x14ac:dyDescent="0.55000000000000004">
      <c r="A1661" s="18">
        <v>42563</v>
      </c>
      <c r="B1661" s="16">
        <v>1</v>
      </c>
      <c r="C1661" s="16">
        <v>2</v>
      </c>
    </row>
    <row r="1662" spans="1:3" x14ac:dyDescent="0.55000000000000004">
      <c r="A1662" s="18">
        <v>42563</v>
      </c>
      <c r="B1662" s="16">
        <v>2</v>
      </c>
      <c r="C1662" s="16">
        <v>1</v>
      </c>
    </row>
    <row r="1663" spans="1:3" x14ac:dyDescent="0.55000000000000004">
      <c r="A1663" s="18">
        <v>42566</v>
      </c>
      <c r="B1663" s="16">
        <v>2</v>
      </c>
      <c r="C1663" s="16">
        <v>2</v>
      </c>
    </row>
    <row r="1664" spans="1:3" x14ac:dyDescent="0.55000000000000004">
      <c r="A1664" s="18">
        <v>42568</v>
      </c>
      <c r="B1664" s="16">
        <v>3</v>
      </c>
      <c r="C1664" s="16">
        <v>1</v>
      </c>
    </row>
    <row r="1665" spans="1:3" x14ac:dyDescent="0.55000000000000004">
      <c r="A1665" s="18">
        <v>42569</v>
      </c>
      <c r="B1665" s="16">
        <v>1</v>
      </c>
      <c r="C1665" s="16">
        <v>1</v>
      </c>
    </row>
    <row r="1666" spans="1:3" x14ac:dyDescent="0.55000000000000004">
      <c r="A1666" s="18">
        <v>42569</v>
      </c>
      <c r="B1666" s="16">
        <v>2</v>
      </c>
      <c r="C1666" s="16">
        <v>4</v>
      </c>
    </row>
    <row r="1667" spans="1:3" x14ac:dyDescent="0.55000000000000004">
      <c r="A1667" s="18">
        <v>42571</v>
      </c>
      <c r="B1667" s="16">
        <v>3</v>
      </c>
      <c r="C1667" s="16">
        <v>1</v>
      </c>
    </row>
    <row r="1668" spans="1:3" x14ac:dyDescent="0.55000000000000004">
      <c r="A1668" s="18">
        <v>42572</v>
      </c>
      <c r="B1668" s="16">
        <v>1</v>
      </c>
      <c r="C1668" s="16">
        <v>5</v>
      </c>
    </row>
    <row r="1669" spans="1:3" x14ac:dyDescent="0.55000000000000004">
      <c r="A1669" s="18">
        <v>42572</v>
      </c>
      <c r="B1669" s="16">
        <v>2</v>
      </c>
      <c r="C1669" s="16">
        <v>4</v>
      </c>
    </row>
    <row r="1670" spans="1:3" x14ac:dyDescent="0.55000000000000004">
      <c r="A1670" s="18">
        <v>42574</v>
      </c>
      <c r="B1670" s="16">
        <v>3</v>
      </c>
      <c r="C1670" s="16">
        <v>1</v>
      </c>
    </row>
    <row r="1671" spans="1:3" x14ac:dyDescent="0.55000000000000004">
      <c r="A1671" s="18">
        <v>42575</v>
      </c>
      <c r="B1671" s="16">
        <v>2</v>
      </c>
      <c r="C1671" s="16">
        <v>6</v>
      </c>
    </row>
    <row r="1672" spans="1:3" x14ac:dyDescent="0.55000000000000004">
      <c r="A1672" s="18">
        <v>42577</v>
      </c>
      <c r="B1672" s="16">
        <v>3</v>
      </c>
      <c r="C1672" s="16">
        <v>1</v>
      </c>
    </row>
    <row r="1673" spans="1:3" x14ac:dyDescent="0.55000000000000004">
      <c r="A1673" s="18">
        <v>42578</v>
      </c>
      <c r="B1673" s="16">
        <v>1</v>
      </c>
      <c r="C1673" s="16">
        <v>4</v>
      </c>
    </row>
    <row r="1674" spans="1:3" x14ac:dyDescent="0.55000000000000004">
      <c r="A1674" s="18">
        <v>42578</v>
      </c>
      <c r="B1674" s="16">
        <v>2</v>
      </c>
      <c r="C1674" s="16">
        <v>5</v>
      </c>
    </row>
    <row r="1675" spans="1:3" x14ac:dyDescent="0.55000000000000004">
      <c r="A1675" s="18">
        <v>42581</v>
      </c>
      <c r="B1675" s="16">
        <v>1</v>
      </c>
      <c r="C1675" s="16">
        <v>2</v>
      </c>
    </row>
    <row r="1676" spans="1:3" x14ac:dyDescent="0.55000000000000004">
      <c r="A1676" s="18">
        <v>42583</v>
      </c>
      <c r="B1676" s="16">
        <v>3</v>
      </c>
      <c r="C1676" s="16">
        <v>1</v>
      </c>
    </row>
    <row r="1677" spans="1:3" x14ac:dyDescent="0.55000000000000004">
      <c r="A1677" s="18">
        <v>42584</v>
      </c>
      <c r="B1677" s="16">
        <v>2</v>
      </c>
      <c r="C1677" s="16">
        <v>2</v>
      </c>
    </row>
    <row r="1678" spans="1:3" x14ac:dyDescent="0.55000000000000004">
      <c r="A1678" s="18">
        <v>42587</v>
      </c>
      <c r="B1678" s="16">
        <v>1</v>
      </c>
      <c r="C1678" s="16">
        <v>3</v>
      </c>
    </row>
    <row r="1679" spans="1:3" x14ac:dyDescent="0.55000000000000004">
      <c r="A1679" s="18">
        <v>42587</v>
      </c>
      <c r="B1679" s="16">
        <v>2</v>
      </c>
      <c r="C1679" s="16">
        <v>3</v>
      </c>
    </row>
    <row r="1680" spans="1:3" x14ac:dyDescent="0.55000000000000004">
      <c r="A1680" s="18">
        <v>42589</v>
      </c>
      <c r="B1680" s="16">
        <v>3</v>
      </c>
      <c r="C1680" s="16">
        <v>1</v>
      </c>
    </row>
    <row r="1681" spans="1:3" x14ac:dyDescent="0.55000000000000004">
      <c r="A1681" s="18">
        <v>42590</v>
      </c>
      <c r="B1681" s="16">
        <v>1</v>
      </c>
      <c r="C1681" s="16">
        <v>1</v>
      </c>
    </row>
    <row r="1682" spans="1:3" x14ac:dyDescent="0.55000000000000004">
      <c r="A1682" s="18">
        <v>42590</v>
      </c>
      <c r="B1682" s="16">
        <v>2</v>
      </c>
      <c r="C1682" s="16">
        <v>1</v>
      </c>
    </row>
    <row r="1683" spans="1:3" x14ac:dyDescent="0.55000000000000004">
      <c r="A1683" s="18">
        <v>42593</v>
      </c>
      <c r="B1683" s="16">
        <v>1</v>
      </c>
      <c r="C1683" s="16">
        <v>1</v>
      </c>
    </row>
    <row r="1684" spans="1:3" x14ac:dyDescent="0.55000000000000004">
      <c r="A1684" s="18">
        <v>42593</v>
      </c>
      <c r="B1684" s="16">
        <v>2</v>
      </c>
      <c r="C1684" s="16">
        <v>1</v>
      </c>
    </row>
    <row r="1685" spans="1:3" x14ac:dyDescent="0.55000000000000004">
      <c r="A1685" s="18">
        <v>42596</v>
      </c>
      <c r="B1685" s="16">
        <v>2</v>
      </c>
      <c r="C1685" s="16">
        <v>3</v>
      </c>
    </row>
    <row r="1686" spans="1:3" x14ac:dyDescent="0.55000000000000004">
      <c r="A1686" s="18">
        <v>42599</v>
      </c>
      <c r="B1686" s="16">
        <v>1</v>
      </c>
      <c r="C1686" s="16">
        <v>1</v>
      </c>
    </row>
    <row r="1687" spans="1:3" x14ac:dyDescent="0.55000000000000004">
      <c r="A1687" s="18">
        <v>42599</v>
      </c>
      <c r="B1687" s="16">
        <v>2</v>
      </c>
      <c r="C1687" s="16">
        <v>1</v>
      </c>
    </row>
    <row r="1688" spans="1:3" x14ac:dyDescent="0.55000000000000004">
      <c r="A1688" s="18">
        <v>42602</v>
      </c>
      <c r="B1688" s="16">
        <v>1</v>
      </c>
      <c r="C1688" s="16">
        <v>1</v>
      </c>
    </row>
    <row r="1689" spans="1:3" x14ac:dyDescent="0.55000000000000004">
      <c r="A1689" s="18">
        <v>42602</v>
      </c>
      <c r="B1689" s="16">
        <v>2</v>
      </c>
      <c r="C1689" s="16">
        <v>1</v>
      </c>
    </row>
    <row r="1690" spans="1:3" x14ac:dyDescent="0.55000000000000004">
      <c r="A1690" s="18">
        <v>42861</v>
      </c>
      <c r="B1690" s="16">
        <v>1</v>
      </c>
      <c r="C1690" s="16">
        <v>1</v>
      </c>
    </row>
    <row r="1691" spans="1:3" x14ac:dyDescent="0.55000000000000004">
      <c r="A1691" s="18">
        <v>42888</v>
      </c>
      <c r="B1691" s="16">
        <v>2</v>
      </c>
      <c r="C1691" s="16">
        <v>1</v>
      </c>
    </row>
    <row r="1692" spans="1:3" x14ac:dyDescent="0.55000000000000004">
      <c r="A1692" s="18">
        <v>42896</v>
      </c>
      <c r="B1692" s="16">
        <v>3</v>
      </c>
      <c r="C1692" s="16">
        <v>1</v>
      </c>
    </row>
    <row r="1693" spans="1:3" x14ac:dyDescent="0.55000000000000004">
      <c r="A1693" s="18">
        <v>42900</v>
      </c>
      <c r="B1693" s="16">
        <v>1</v>
      </c>
      <c r="C1693" s="16">
        <v>1</v>
      </c>
    </row>
    <row r="1694" spans="1:3" x14ac:dyDescent="0.55000000000000004">
      <c r="A1694" s="18">
        <v>42901</v>
      </c>
      <c r="B1694" s="16">
        <v>4</v>
      </c>
      <c r="C1694" s="16">
        <v>1</v>
      </c>
    </row>
    <row r="1695" spans="1:3" x14ac:dyDescent="0.55000000000000004">
      <c r="A1695" s="18">
        <v>42903</v>
      </c>
      <c r="B1695" s="16">
        <v>1</v>
      </c>
      <c r="C1695" s="16">
        <v>1</v>
      </c>
    </row>
    <row r="1696" spans="1:3" x14ac:dyDescent="0.55000000000000004">
      <c r="A1696" s="18">
        <v>42912</v>
      </c>
      <c r="B1696" s="16">
        <v>1</v>
      </c>
      <c r="C1696" s="16">
        <v>1</v>
      </c>
    </row>
    <row r="1697" spans="1:3" x14ac:dyDescent="0.55000000000000004">
      <c r="A1697" s="18">
        <v>42914</v>
      </c>
      <c r="B1697" s="16">
        <v>3</v>
      </c>
      <c r="C1697" s="16">
        <v>2</v>
      </c>
    </row>
    <row r="1698" spans="1:3" x14ac:dyDescent="0.55000000000000004">
      <c r="A1698" s="18">
        <v>42917</v>
      </c>
      <c r="B1698" s="16">
        <v>3</v>
      </c>
      <c r="C1698" s="16">
        <v>1</v>
      </c>
    </row>
    <row r="1699" spans="1:3" x14ac:dyDescent="0.55000000000000004">
      <c r="A1699" s="18">
        <v>42918</v>
      </c>
      <c r="B1699" s="16">
        <v>2</v>
      </c>
      <c r="C1699" s="16">
        <v>1</v>
      </c>
    </row>
    <row r="1700" spans="1:3" x14ac:dyDescent="0.55000000000000004">
      <c r="A1700" s="18">
        <v>42920</v>
      </c>
      <c r="B1700" s="16">
        <v>3</v>
      </c>
      <c r="C1700" s="16">
        <v>2</v>
      </c>
    </row>
    <row r="1701" spans="1:3" x14ac:dyDescent="0.55000000000000004">
      <c r="A1701" s="18">
        <v>42921</v>
      </c>
      <c r="B1701" s="16">
        <v>2</v>
      </c>
      <c r="C1701" s="16">
        <v>2</v>
      </c>
    </row>
    <row r="1702" spans="1:3" x14ac:dyDescent="0.55000000000000004">
      <c r="A1702" s="18">
        <v>42924</v>
      </c>
      <c r="B1702" s="16">
        <v>2</v>
      </c>
      <c r="C1702" s="16">
        <v>1</v>
      </c>
    </row>
    <row r="1703" spans="1:3" x14ac:dyDescent="0.55000000000000004">
      <c r="A1703" s="18">
        <v>42927</v>
      </c>
      <c r="B1703" s="16">
        <v>2</v>
      </c>
      <c r="C1703" s="16">
        <v>2</v>
      </c>
    </row>
    <row r="1704" spans="1:3" x14ac:dyDescent="0.55000000000000004">
      <c r="A1704" s="18">
        <v>42929</v>
      </c>
      <c r="B1704" s="16">
        <v>3</v>
      </c>
      <c r="C1704" s="16">
        <v>1</v>
      </c>
    </row>
    <row r="1705" spans="1:3" x14ac:dyDescent="0.55000000000000004">
      <c r="A1705" s="18">
        <v>42933</v>
      </c>
      <c r="B1705" s="16">
        <v>2</v>
      </c>
      <c r="C1705" s="16">
        <v>2</v>
      </c>
    </row>
    <row r="1706" spans="1:3" x14ac:dyDescent="0.55000000000000004">
      <c r="A1706" s="18">
        <v>42935</v>
      </c>
      <c r="B1706" s="16">
        <v>3</v>
      </c>
      <c r="C1706" s="16">
        <v>1</v>
      </c>
    </row>
    <row r="1707" spans="1:3" x14ac:dyDescent="0.55000000000000004">
      <c r="A1707" s="18">
        <v>42936</v>
      </c>
      <c r="B1707" s="16">
        <v>2</v>
      </c>
      <c r="C1707" s="16">
        <v>3</v>
      </c>
    </row>
    <row r="1708" spans="1:3" x14ac:dyDescent="0.55000000000000004">
      <c r="A1708" s="18">
        <v>42939</v>
      </c>
      <c r="B1708" s="16">
        <v>2</v>
      </c>
      <c r="C1708" s="16">
        <v>5</v>
      </c>
    </row>
    <row r="1709" spans="1:3" x14ac:dyDescent="0.55000000000000004">
      <c r="A1709" s="18">
        <v>42940</v>
      </c>
      <c r="B1709" s="16">
        <v>4</v>
      </c>
      <c r="C1709" s="16">
        <v>1</v>
      </c>
    </row>
    <row r="1710" spans="1:3" x14ac:dyDescent="0.55000000000000004">
      <c r="A1710" s="18">
        <v>42941</v>
      </c>
      <c r="B1710" s="16">
        <v>3</v>
      </c>
      <c r="C1710" s="16">
        <v>3</v>
      </c>
    </row>
    <row r="1711" spans="1:3" x14ac:dyDescent="0.55000000000000004">
      <c r="A1711" s="18">
        <v>42942</v>
      </c>
      <c r="B1711" s="16">
        <v>1</v>
      </c>
      <c r="C1711" s="16">
        <v>1</v>
      </c>
    </row>
    <row r="1712" spans="1:3" x14ac:dyDescent="0.55000000000000004">
      <c r="A1712" s="18">
        <v>42942</v>
      </c>
      <c r="B1712" s="16">
        <v>2</v>
      </c>
      <c r="C1712" s="16">
        <v>2</v>
      </c>
    </row>
    <row r="1713" spans="1:3" x14ac:dyDescent="0.55000000000000004">
      <c r="A1713" s="18">
        <v>42945</v>
      </c>
      <c r="B1713" s="16">
        <v>1</v>
      </c>
      <c r="C1713" s="16">
        <v>1</v>
      </c>
    </row>
    <row r="1714" spans="1:3" x14ac:dyDescent="0.55000000000000004">
      <c r="A1714" s="18">
        <v>42945</v>
      </c>
      <c r="B1714" s="16">
        <v>2</v>
      </c>
      <c r="C1714" s="16">
        <v>4</v>
      </c>
    </row>
    <row r="1715" spans="1:3" x14ac:dyDescent="0.55000000000000004">
      <c r="A1715" s="18">
        <v>42947</v>
      </c>
      <c r="B1715" s="16">
        <v>3</v>
      </c>
      <c r="C1715" s="16">
        <v>1</v>
      </c>
    </row>
    <row r="1716" spans="1:3" x14ac:dyDescent="0.55000000000000004">
      <c r="A1716" s="18">
        <v>42948</v>
      </c>
      <c r="B1716" s="16">
        <v>2</v>
      </c>
      <c r="C1716" s="16">
        <v>2</v>
      </c>
    </row>
    <row r="1717" spans="1:3" x14ac:dyDescent="0.55000000000000004">
      <c r="A1717" s="18">
        <v>42949</v>
      </c>
      <c r="B1717" s="16">
        <v>4</v>
      </c>
      <c r="C1717" s="16">
        <v>1</v>
      </c>
    </row>
    <row r="1718" spans="1:3" x14ac:dyDescent="0.55000000000000004">
      <c r="A1718" s="18">
        <v>42950</v>
      </c>
      <c r="B1718" s="16">
        <v>3</v>
      </c>
      <c r="C1718" s="16">
        <v>1</v>
      </c>
    </row>
    <row r="1719" spans="1:3" x14ac:dyDescent="0.55000000000000004">
      <c r="A1719" s="18">
        <v>42951</v>
      </c>
      <c r="B1719" s="16">
        <v>2</v>
      </c>
      <c r="C1719" s="16">
        <v>2</v>
      </c>
    </row>
    <row r="1720" spans="1:3" x14ac:dyDescent="0.55000000000000004">
      <c r="A1720" s="18">
        <v>42954</v>
      </c>
      <c r="B1720" s="16">
        <v>1</v>
      </c>
      <c r="C1720" s="16">
        <v>1</v>
      </c>
    </row>
    <row r="1721" spans="1:3" x14ac:dyDescent="0.55000000000000004">
      <c r="A1721" s="18">
        <v>42956</v>
      </c>
      <c r="B1721" s="16">
        <v>3</v>
      </c>
      <c r="C1721" s="16">
        <v>1</v>
      </c>
    </row>
    <row r="1722" spans="1:3" x14ac:dyDescent="0.55000000000000004">
      <c r="A1722" s="18">
        <v>42957</v>
      </c>
      <c r="B1722" s="16">
        <v>2</v>
      </c>
      <c r="C1722" s="16">
        <v>1</v>
      </c>
    </row>
    <row r="1723" spans="1:3" x14ac:dyDescent="0.55000000000000004">
      <c r="A1723" s="18">
        <v>42959</v>
      </c>
      <c r="B1723" s="16">
        <v>3</v>
      </c>
      <c r="C1723" s="16">
        <v>1</v>
      </c>
    </row>
    <row r="1724" spans="1:3" x14ac:dyDescent="0.55000000000000004">
      <c r="A1724" s="18">
        <v>42960</v>
      </c>
      <c r="B1724" s="16">
        <v>2</v>
      </c>
      <c r="C1724" s="16">
        <v>1</v>
      </c>
    </row>
    <row r="1725" spans="1:3" x14ac:dyDescent="0.55000000000000004">
      <c r="A1725" s="18">
        <v>42962</v>
      </c>
      <c r="B1725" s="16">
        <v>3</v>
      </c>
      <c r="C1725" s="16">
        <v>2</v>
      </c>
    </row>
    <row r="1726" spans="1:3" x14ac:dyDescent="0.55000000000000004">
      <c r="A1726" s="18">
        <v>42963</v>
      </c>
      <c r="B1726" s="16">
        <v>1</v>
      </c>
      <c r="C1726" s="16">
        <v>1</v>
      </c>
    </row>
    <row r="1727" spans="1:3" x14ac:dyDescent="0.55000000000000004">
      <c r="A1727" s="18">
        <v>42972</v>
      </c>
      <c r="B1727" s="16">
        <v>2</v>
      </c>
      <c r="C1727" s="16">
        <v>1</v>
      </c>
    </row>
    <row r="1728" spans="1:3" x14ac:dyDescent="0.55000000000000004">
      <c r="A1728" s="18">
        <v>42978</v>
      </c>
      <c r="B1728" s="16">
        <v>1</v>
      </c>
      <c r="C1728" s="16">
        <v>1</v>
      </c>
    </row>
    <row r="1729" spans="1:3" x14ac:dyDescent="0.55000000000000004">
      <c r="A1729" s="18">
        <v>43222</v>
      </c>
      <c r="B1729" s="16">
        <v>2</v>
      </c>
      <c r="C1729" s="16">
        <v>2</v>
      </c>
    </row>
    <row r="1730" spans="1:3" x14ac:dyDescent="0.55000000000000004">
      <c r="A1730" s="18">
        <v>43228</v>
      </c>
      <c r="B1730" s="16">
        <v>2</v>
      </c>
      <c r="C1730" s="16">
        <v>1</v>
      </c>
    </row>
    <row r="1731" spans="1:3" x14ac:dyDescent="0.55000000000000004">
      <c r="A1731" s="18">
        <v>43234</v>
      </c>
      <c r="B1731" s="16">
        <v>2</v>
      </c>
      <c r="C1731" s="16">
        <v>1</v>
      </c>
    </row>
    <row r="1732" spans="1:3" x14ac:dyDescent="0.55000000000000004">
      <c r="A1732" s="18">
        <v>43243</v>
      </c>
      <c r="B1732" s="16">
        <v>2</v>
      </c>
      <c r="C1732" s="16">
        <v>1</v>
      </c>
    </row>
    <row r="1733" spans="1:3" x14ac:dyDescent="0.55000000000000004">
      <c r="A1733" s="18">
        <v>43245</v>
      </c>
      <c r="B1733" s="16">
        <v>3</v>
      </c>
      <c r="C1733" s="16">
        <v>1</v>
      </c>
    </row>
    <row r="1734" spans="1:3" x14ac:dyDescent="0.55000000000000004">
      <c r="A1734" s="18">
        <v>43246</v>
      </c>
      <c r="B1734" s="16">
        <v>2</v>
      </c>
      <c r="C1734" s="16">
        <v>2</v>
      </c>
    </row>
    <row r="1735" spans="1:3" x14ac:dyDescent="0.55000000000000004">
      <c r="A1735" s="18">
        <v>43248</v>
      </c>
      <c r="B1735" s="16">
        <v>3</v>
      </c>
      <c r="C1735" s="16">
        <v>1</v>
      </c>
    </row>
    <row r="1736" spans="1:3" x14ac:dyDescent="0.55000000000000004">
      <c r="A1736" s="18">
        <v>43254</v>
      </c>
      <c r="B1736" s="16">
        <v>3</v>
      </c>
      <c r="C1736" s="16">
        <v>3</v>
      </c>
    </row>
    <row r="1737" spans="1:3" x14ac:dyDescent="0.55000000000000004">
      <c r="A1737" s="18">
        <v>43255</v>
      </c>
      <c r="B1737" s="16">
        <v>2</v>
      </c>
      <c r="C1737" s="16">
        <v>1</v>
      </c>
    </row>
    <row r="1738" spans="1:3" x14ac:dyDescent="0.55000000000000004">
      <c r="A1738" s="18">
        <v>43261</v>
      </c>
      <c r="B1738" s="16">
        <v>2</v>
      </c>
      <c r="C1738" s="16">
        <v>2</v>
      </c>
    </row>
    <row r="1739" spans="1:3" x14ac:dyDescent="0.55000000000000004">
      <c r="A1739" s="18">
        <v>43264</v>
      </c>
      <c r="B1739" s="16">
        <v>2</v>
      </c>
      <c r="C1739" s="16">
        <v>2</v>
      </c>
    </row>
    <row r="1740" spans="1:3" x14ac:dyDescent="0.55000000000000004">
      <c r="A1740" s="18">
        <v>43266</v>
      </c>
      <c r="B1740" s="16">
        <v>3</v>
      </c>
      <c r="C1740" s="16">
        <v>1</v>
      </c>
    </row>
    <row r="1741" spans="1:3" x14ac:dyDescent="0.55000000000000004">
      <c r="A1741" s="18">
        <v>43269</v>
      </c>
      <c r="B1741" s="16">
        <v>3</v>
      </c>
      <c r="C1741" s="16">
        <v>1</v>
      </c>
    </row>
    <row r="1742" spans="1:3" x14ac:dyDescent="0.55000000000000004">
      <c r="A1742" s="18">
        <v>43270</v>
      </c>
      <c r="B1742" s="16">
        <v>2</v>
      </c>
      <c r="C1742" s="16">
        <v>1</v>
      </c>
    </row>
    <row r="1743" spans="1:3" x14ac:dyDescent="0.55000000000000004">
      <c r="A1743" s="18">
        <v>43273</v>
      </c>
      <c r="B1743" s="16">
        <v>1</v>
      </c>
      <c r="C1743" s="16">
        <v>3</v>
      </c>
    </row>
    <row r="1744" spans="1:3" x14ac:dyDescent="0.55000000000000004">
      <c r="A1744" s="18">
        <v>43273</v>
      </c>
      <c r="B1744" s="16">
        <v>2</v>
      </c>
      <c r="C1744" s="16">
        <v>3</v>
      </c>
    </row>
    <row r="1745" spans="1:3" x14ac:dyDescent="0.55000000000000004">
      <c r="A1745" s="18">
        <v>43275</v>
      </c>
      <c r="B1745" s="16">
        <v>3</v>
      </c>
      <c r="C1745" s="16">
        <v>1</v>
      </c>
    </row>
    <row r="1746" spans="1:3" x14ac:dyDescent="0.55000000000000004">
      <c r="A1746" s="18">
        <v>43276</v>
      </c>
      <c r="B1746" s="16">
        <v>1</v>
      </c>
      <c r="C1746" s="16">
        <v>1</v>
      </c>
    </row>
    <row r="1747" spans="1:3" x14ac:dyDescent="0.55000000000000004">
      <c r="A1747" s="18">
        <v>43276</v>
      </c>
      <c r="B1747" s="16">
        <v>2</v>
      </c>
      <c r="C1747" s="16">
        <v>4</v>
      </c>
    </row>
    <row r="1748" spans="1:3" x14ac:dyDescent="0.55000000000000004">
      <c r="A1748" s="18">
        <v>43278</v>
      </c>
      <c r="B1748" s="16">
        <v>3</v>
      </c>
      <c r="C1748" s="16">
        <v>1</v>
      </c>
    </row>
    <row r="1749" spans="1:3" x14ac:dyDescent="0.55000000000000004">
      <c r="A1749" s="18">
        <v>43279</v>
      </c>
      <c r="B1749" s="16">
        <v>1</v>
      </c>
      <c r="C1749" s="16">
        <v>2</v>
      </c>
    </row>
    <row r="1750" spans="1:3" x14ac:dyDescent="0.55000000000000004">
      <c r="A1750" s="18">
        <v>43279</v>
      </c>
      <c r="B1750" s="16">
        <v>2</v>
      </c>
      <c r="C1750" s="16">
        <v>3</v>
      </c>
    </row>
    <row r="1751" spans="1:3" x14ac:dyDescent="0.55000000000000004">
      <c r="A1751" s="18">
        <v>43282</v>
      </c>
      <c r="B1751" s="16">
        <v>2</v>
      </c>
      <c r="C1751" s="16">
        <v>8</v>
      </c>
    </row>
    <row r="1752" spans="1:3" x14ac:dyDescent="0.55000000000000004">
      <c r="A1752" s="18">
        <v>43284</v>
      </c>
      <c r="B1752" s="16">
        <v>3</v>
      </c>
      <c r="C1752" s="16">
        <v>3</v>
      </c>
    </row>
    <row r="1753" spans="1:3" x14ac:dyDescent="0.55000000000000004">
      <c r="A1753" s="18">
        <v>43285</v>
      </c>
      <c r="B1753" s="16">
        <v>1</v>
      </c>
      <c r="C1753" s="16">
        <v>2</v>
      </c>
    </row>
    <row r="1754" spans="1:3" x14ac:dyDescent="0.55000000000000004">
      <c r="A1754" s="18">
        <v>43285</v>
      </c>
      <c r="B1754" s="16">
        <v>2</v>
      </c>
      <c r="C1754" s="16">
        <v>12</v>
      </c>
    </row>
    <row r="1755" spans="1:3" x14ac:dyDescent="0.55000000000000004">
      <c r="A1755" s="18">
        <v>43287</v>
      </c>
      <c r="B1755" s="16">
        <v>3</v>
      </c>
      <c r="C1755" s="16">
        <v>2</v>
      </c>
    </row>
    <row r="1756" spans="1:3" x14ac:dyDescent="0.55000000000000004">
      <c r="A1756" s="18">
        <v>43288</v>
      </c>
      <c r="B1756" s="16">
        <v>1</v>
      </c>
      <c r="C1756" s="16">
        <v>3</v>
      </c>
    </row>
    <row r="1757" spans="1:3" x14ac:dyDescent="0.55000000000000004">
      <c r="A1757" s="18">
        <v>43288</v>
      </c>
      <c r="B1757" s="16">
        <v>2</v>
      </c>
      <c r="C1757" s="16">
        <v>11</v>
      </c>
    </row>
    <row r="1758" spans="1:3" x14ac:dyDescent="0.55000000000000004">
      <c r="A1758" s="18">
        <v>43290</v>
      </c>
      <c r="B1758" s="16">
        <v>3</v>
      </c>
      <c r="C1758" s="16">
        <v>5</v>
      </c>
    </row>
    <row r="1759" spans="1:3" x14ac:dyDescent="0.55000000000000004">
      <c r="A1759" s="18">
        <v>43291</v>
      </c>
      <c r="B1759" s="16">
        <v>1</v>
      </c>
      <c r="C1759" s="16">
        <v>7</v>
      </c>
    </row>
    <row r="1760" spans="1:3" x14ac:dyDescent="0.55000000000000004">
      <c r="A1760" s="18">
        <v>43291</v>
      </c>
      <c r="B1760" s="16">
        <v>2</v>
      </c>
      <c r="C1760" s="16">
        <v>8</v>
      </c>
    </row>
    <row r="1761" spans="1:3" x14ac:dyDescent="0.55000000000000004">
      <c r="A1761" s="18">
        <v>43293</v>
      </c>
      <c r="B1761" s="16">
        <v>3</v>
      </c>
      <c r="C1761" s="16">
        <v>4</v>
      </c>
    </row>
    <row r="1762" spans="1:3" x14ac:dyDescent="0.55000000000000004">
      <c r="A1762" s="18">
        <v>43294</v>
      </c>
      <c r="B1762" s="16">
        <v>1</v>
      </c>
      <c r="C1762" s="16">
        <v>5</v>
      </c>
    </row>
    <row r="1763" spans="1:3" x14ac:dyDescent="0.55000000000000004">
      <c r="A1763" s="18">
        <v>43294</v>
      </c>
      <c r="B1763" s="16">
        <v>2</v>
      </c>
      <c r="C1763" s="16">
        <v>14</v>
      </c>
    </row>
    <row r="1764" spans="1:3" x14ac:dyDescent="0.55000000000000004">
      <c r="A1764" s="18">
        <v>43296</v>
      </c>
      <c r="B1764" s="16">
        <v>3</v>
      </c>
      <c r="C1764" s="16">
        <v>1</v>
      </c>
    </row>
    <row r="1765" spans="1:3" x14ac:dyDescent="0.55000000000000004">
      <c r="A1765" s="18">
        <v>43297</v>
      </c>
      <c r="B1765" s="16">
        <v>1</v>
      </c>
      <c r="C1765" s="16">
        <v>12</v>
      </c>
    </row>
    <row r="1766" spans="1:3" x14ac:dyDescent="0.55000000000000004">
      <c r="A1766" s="18">
        <v>43297</v>
      </c>
      <c r="B1766" s="16">
        <v>2</v>
      </c>
      <c r="C1766" s="16">
        <v>18</v>
      </c>
    </row>
    <row r="1767" spans="1:3" x14ac:dyDescent="0.55000000000000004">
      <c r="A1767" s="18">
        <v>43298</v>
      </c>
      <c r="B1767" s="16">
        <v>4</v>
      </c>
      <c r="C1767" s="16">
        <v>1</v>
      </c>
    </row>
    <row r="1768" spans="1:3" x14ac:dyDescent="0.55000000000000004">
      <c r="A1768" s="18">
        <v>43299</v>
      </c>
      <c r="B1768" s="16">
        <v>3</v>
      </c>
      <c r="C1768" s="16">
        <v>5</v>
      </c>
    </row>
    <row r="1769" spans="1:3" x14ac:dyDescent="0.55000000000000004">
      <c r="A1769" s="18">
        <v>43300</v>
      </c>
      <c r="B1769" s="16">
        <v>1</v>
      </c>
      <c r="C1769" s="16">
        <v>11</v>
      </c>
    </row>
    <row r="1770" spans="1:3" x14ac:dyDescent="0.55000000000000004">
      <c r="A1770" s="18">
        <v>43300</v>
      </c>
      <c r="B1770" s="16">
        <v>2</v>
      </c>
      <c r="C1770" s="16">
        <v>20</v>
      </c>
    </row>
    <row r="1771" spans="1:3" x14ac:dyDescent="0.55000000000000004">
      <c r="A1771" s="18">
        <v>43302</v>
      </c>
      <c r="B1771" s="16">
        <v>3</v>
      </c>
      <c r="C1771" s="16">
        <v>5</v>
      </c>
    </row>
    <row r="1772" spans="1:3" x14ac:dyDescent="0.55000000000000004">
      <c r="A1772" s="18">
        <v>43303</v>
      </c>
      <c r="B1772" s="16">
        <v>1</v>
      </c>
      <c r="C1772" s="16">
        <v>11</v>
      </c>
    </row>
    <row r="1773" spans="1:3" x14ac:dyDescent="0.55000000000000004">
      <c r="A1773" s="18">
        <v>43303</v>
      </c>
      <c r="B1773" s="16">
        <v>2</v>
      </c>
      <c r="C1773" s="16">
        <v>14</v>
      </c>
    </row>
    <row r="1774" spans="1:3" x14ac:dyDescent="0.55000000000000004">
      <c r="A1774" s="18">
        <v>43305</v>
      </c>
      <c r="B1774" s="16">
        <v>3</v>
      </c>
      <c r="C1774" s="16">
        <v>3</v>
      </c>
    </row>
    <row r="1775" spans="1:3" x14ac:dyDescent="0.55000000000000004">
      <c r="A1775" s="18">
        <v>43306</v>
      </c>
      <c r="B1775" s="16">
        <v>1</v>
      </c>
      <c r="C1775" s="16">
        <v>13</v>
      </c>
    </row>
    <row r="1776" spans="1:3" x14ac:dyDescent="0.55000000000000004">
      <c r="A1776" s="18">
        <v>43306</v>
      </c>
      <c r="B1776" s="16">
        <v>2</v>
      </c>
      <c r="C1776" s="16">
        <v>29</v>
      </c>
    </row>
    <row r="1777" spans="1:3" x14ac:dyDescent="0.55000000000000004">
      <c r="A1777" s="18">
        <v>43310</v>
      </c>
      <c r="B1777" s="16">
        <v>4</v>
      </c>
      <c r="C1777" s="16">
        <v>1</v>
      </c>
    </row>
    <row r="1778" spans="1:3" x14ac:dyDescent="0.55000000000000004">
      <c r="A1778" s="18">
        <v>43311</v>
      </c>
      <c r="B1778" s="16">
        <v>3</v>
      </c>
      <c r="C1778" s="16">
        <v>8</v>
      </c>
    </row>
    <row r="1779" spans="1:3" x14ac:dyDescent="0.55000000000000004">
      <c r="A1779" s="18">
        <v>43312</v>
      </c>
      <c r="B1779" s="16">
        <v>1</v>
      </c>
      <c r="C1779" s="16">
        <v>10</v>
      </c>
    </row>
    <row r="1780" spans="1:3" x14ac:dyDescent="0.55000000000000004">
      <c r="A1780" s="18">
        <v>43312</v>
      </c>
      <c r="B1780" s="16">
        <v>2</v>
      </c>
      <c r="C1780" s="16">
        <v>18</v>
      </c>
    </row>
    <row r="1781" spans="1:3" x14ac:dyDescent="0.55000000000000004">
      <c r="A1781" s="18">
        <v>43314</v>
      </c>
      <c r="B1781" s="16">
        <v>3</v>
      </c>
      <c r="C1781" s="16">
        <v>3</v>
      </c>
    </row>
    <row r="1782" spans="1:3" x14ac:dyDescent="0.55000000000000004">
      <c r="A1782" s="18">
        <v>43315</v>
      </c>
      <c r="B1782" s="16">
        <v>1</v>
      </c>
      <c r="C1782" s="16">
        <v>7</v>
      </c>
    </row>
    <row r="1783" spans="1:3" x14ac:dyDescent="0.55000000000000004">
      <c r="A1783" s="18">
        <v>43315</v>
      </c>
      <c r="B1783" s="16">
        <v>2</v>
      </c>
      <c r="C1783" s="16">
        <v>14</v>
      </c>
    </row>
    <row r="1784" spans="1:3" x14ac:dyDescent="0.55000000000000004">
      <c r="A1784" s="18">
        <v>43317</v>
      </c>
      <c r="B1784" s="16">
        <v>3</v>
      </c>
      <c r="C1784" s="16">
        <v>4</v>
      </c>
    </row>
    <row r="1785" spans="1:3" x14ac:dyDescent="0.55000000000000004">
      <c r="A1785" s="18">
        <v>43318</v>
      </c>
      <c r="B1785" s="16">
        <v>1</v>
      </c>
      <c r="C1785" s="16">
        <v>4</v>
      </c>
    </row>
    <row r="1786" spans="1:3" x14ac:dyDescent="0.55000000000000004">
      <c r="A1786" s="18">
        <v>43318</v>
      </c>
      <c r="B1786" s="16">
        <v>2</v>
      </c>
      <c r="C1786" s="16">
        <v>6</v>
      </c>
    </row>
    <row r="1787" spans="1:3" x14ac:dyDescent="0.55000000000000004">
      <c r="A1787" s="18">
        <v>43320</v>
      </c>
      <c r="B1787" s="16">
        <v>3</v>
      </c>
      <c r="C1787" s="16">
        <v>5</v>
      </c>
    </row>
    <row r="1788" spans="1:3" x14ac:dyDescent="0.55000000000000004">
      <c r="A1788" s="18">
        <v>43321</v>
      </c>
      <c r="B1788" s="16">
        <v>1</v>
      </c>
      <c r="C1788" s="16">
        <v>11</v>
      </c>
    </row>
    <row r="1789" spans="1:3" x14ac:dyDescent="0.55000000000000004">
      <c r="A1789" s="18">
        <v>43321</v>
      </c>
      <c r="B1789" s="16">
        <v>2</v>
      </c>
      <c r="C1789" s="16">
        <v>4</v>
      </c>
    </row>
    <row r="1790" spans="1:3" x14ac:dyDescent="0.55000000000000004">
      <c r="A1790" s="18">
        <v>43323</v>
      </c>
      <c r="B1790" s="16">
        <v>3</v>
      </c>
      <c r="C1790" s="16">
        <v>5</v>
      </c>
    </row>
    <row r="1791" spans="1:3" x14ac:dyDescent="0.55000000000000004">
      <c r="A1791" s="18">
        <v>43324</v>
      </c>
      <c r="B1791" s="16">
        <v>1</v>
      </c>
      <c r="C1791" s="16">
        <v>2</v>
      </c>
    </row>
    <row r="1792" spans="1:3" x14ac:dyDescent="0.55000000000000004">
      <c r="A1792" s="18">
        <v>43324</v>
      </c>
      <c r="B1792" s="16">
        <v>2</v>
      </c>
      <c r="C1792" s="16">
        <v>8</v>
      </c>
    </row>
    <row r="1793" spans="1:3" x14ac:dyDescent="0.55000000000000004">
      <c r="A1793" s="18">
        <v>43326</v>
      </c>
      <c r="B1793" s="16">
        <v>3</v>
      </c>
      <c r="C1793" s="16">
        <v>1</v>
      </c>
    </row>
    <row r="1794" spans="1:3" x14ac:dyDescent="0.55000000000000004">
      <c r="A1794" s="18">
        <v>43327</v>
      </c>
      <c r="B1794" s="16">
        <v>1</v>
      </c>
      <c r="C1794" s="16">
        <v>1</v>
      </c>
    </row>
    <row r="1795" spans="1:3" x14ac:dyDescent="0.55000000000000004">
      <c r="A1795" s="18">
        <v>43327</v>
      </c>
      <c r="B1795" s="16">
        <v>2</v>
      </c>
      <c r="C1795" s="16">
        <v>4</v>
      </c>
    </row>
    <row r="1796" spans="1:3" x14ac:dyDescent="0.55000000000000004">
      <c r="A1796" s="18">
        <v>43329</v>
      </c>
      <c r="B1796" s="16">
        <v>3</v>
      </c>
      <c r="C1796" s="16">
        <v>1</v>
      </c>
    </row>
    <row r="1797" spans="1:3" x14ac:dyDescent="0.55000000000000004">
      <c r="A1797" s="18">
        <v>43330</v>
      </c>
      <c r="B1797" s="16">
        <v>1</v>
      </c>
      <c r="C1797" s="16">
        <v>4</v>
      </c>
    </row>
    <row r="1798" spans="1:3" x14ac:dyDescent="0.55000000000000004">
      <c r="A1798" s="18">
        <v>43330</v>
      </c>
      <c r="B1798" s="16">
        <v>2</v>
      </c>
      <c r="C1798" s="16">
        <v>5</v>
      </c>
    </row>
    <row r="1799" spans="1:3" x14ac:dyDescent="0.55000000000000004">
      <c r="A1799" s="18">
        <v>43333</v>
      </c>
      <c r="B1799" s="16">
        <v>1</v>
      </c>
      <c r="C1799" s="16">
        <v>2</v>
      </c>
    </row>
    <row r="1800" spans="1:3" x14ac:dyDescent="0.55000000000000004">
      <c r="A1800" s="18">
        <v>43336</v>
      </c>
      <c r="B1800" s="16">
        <v>1</v>
      </c>
      <c r="C1800" s="16">
        <v>1</v>
      </c>
    </row>
    <row r="1801" spans="1:3" x14ac:dyDescent="0.55000000000000004">
      <c r="A1801" s="18">
        <v>43336</v>
      </c>
      <c r="B1801" s="16">
        <v>2</v>
      </c>
      <c r="C1801" s="16">
        <v>3</v>
      </c>
    </row>
    <row r="1802" spans="1:3" x14ac:dyDescent="0.55000000000000004">
      <c r="A1802" s="18">
        <v>43338</v>
      </c>
      <c r="B1802" s="16">
        <v>3</v>
      </c>
      <c r="C1802" s="16">
        <v>2</v>
      </c>
    </row>
    <row r="1803" spans="1:3" x14ac:dyDescent="0.55000000000000004">
      <c r="A1803" s="18">
        <v>43339</v>
      </c>
      <c r="B1803" s="16">
        <v>2</v>
      </c>
      <c r="C1803" s="16">
        <v>1</v>
      </c>
    </row>
    <row r="1804" spans="1:3" x14ac:dyDescent="0.55000000000000004">
      <c r="A1804" s="18">
        <v>43341</v>
      </c>
      <c r="B1804" s="16">
        <v>3</v>
      </c>
      <c r="C1804" s="16">
        <v>1</v>
      </c>
    </row>
    <row r="1805" spans="1:3" x14ac:dyDescent="0.55000000000000004">
      <c r="A1805" s="18">
        <v>43342</v>
      </c>
      <c r="B1805" s="16">
        <v>2</v>
      </c>
      <c r="C1805" s="16">
        <v>1</v>
      </c>
    </row>
    <row r="1806" spans="1:3" x14ac:dyDescent="0.55000000000000004">
      <c r="A1806" s="18">
        <v>43345</v>
      </c>
      <c r="B1806" s="16">
        <v>1</v>
      </c>
      <c r="C1806" s="16">
        <v>1</v>
      </c>
    </row>
    <row r="1807" spans="1:3" x14ac:dyDescent="0.55000000000000004">
      <c r="A1807" s="18">
        <v>43348</v>
      </c>
      <c r="B1807" s="16">
        <v>1</v>
      </c>
      <c r="C1807" s="16">
        <v>1</v>
      </c>
    </row>
    <row r="1808" spans="1:3" x14ac:dyDescent="0.55000000000000004">
      <c r="A1808" s="18">
        <v>43586</v>
      </c>
      <c r="B1808" s="16">
        <v>2</v>
      </c>
      <c r="C1808" s="16">
        <v>1</v>
      </c>
    </row>
    <row r="1809" spans="1:3" x14ac:dyDescent="0.55000000000000004">
      <c r="A1809" s="18">
        <v>43588</v>
      </c>
      <c r="B1809" s="16">
        <v>3</v>
      </c>
      <c r="C1809" s="16">
        <v>2</v>
      </c>
    </row>
    <row r="1810" spans="1:3" x14ac:dyDescent="0.55000000000000004">
      <c r="A1810" s="18">
        <v>43591</v>
      </c>
      <c r="B1810" s="16">
        <v>3</v>
      </c>
      <c r="C1810" s="16">
        <v>1</v>
      </c>
    </row>
    <row r="1811" spans="1:3" x14ac:dyDescent="0.55000000000000004">
      <c r="A1811" s="18">
        <v>43594</v>
      </c>
      <c r="B1811" s="16">
        <v>3</v>
      </c>
      <c r="C1811" s="16">
        <v>1</v>
      </c>
    </row>
    <row r="1812" spans="1:3" x14ac:dyDescent="0.55000000000000004">
      <c r="A1812" s="18">
        <v>43595</v>
      </c>
      <c r="B1812" s="16">
        <v>1</v>
      </c>
      <c r="C1812" s="16">
        <v>1</v>
      </c>
    </row>
    <row r="1813" spans="1:3" x14ac:dyDescent="0.55000000000000004">
      <c r="A1813" s="18">
        <v>43595</v>
      </c>
      <c r="B1813" s="16">
        <v>2</v>
      </c>
      <c r="C1813" s="16">
        <v>1</v>
      </c>
    </row>
    <row r="1814" spans="1:3" x14ac:dyDescent="0.55000000000000004">
      <c r="A1814" s="18">
        <v>43606</v>
      </c>
      <c r="B1814" s="16">
        <v>3</v>
      </c>
      <c r="C1814" s="16">
        <v>1</v>
      </c>
    </row>
    <row r="1815" spans="1:3" x14ac:dyDescent="0.55000000000000004">
      <c r="A1815" s="18">
        <v>43607</v>
      </c>
      <c r="B1815" s="16">
        <v>2</v>
      </c>
      <c r="C1815" s="16">
        <v>2</v>
      </c>
    </row>
    <row r="1816" spans="1:3" x14ac:dyDescent="0.55000000000000004">
      <c r="A1816" s="18">
        <v>43609</v>
      </c>
      <c r="B1816" s="16">
        <v>3</v>
      </c>
      <c r="C1816" s="16">
        <v>2</v>
      </c>
    </row>
    <row r="1817" spans="1:3" x14ac:dyDescent="0.55000000000000004">
      <c r="A1817" s="18">
        <v>43610</v>
      </c>
      <c r="B1817" s="16">
        <v>1</v>
      </c>
      <c r="C1817" s="16">
        <v>1</v>
      </c>
    </row>
    <row r="1818" spans="1:3" x14ac:dyDescent="0.55000000000000004">
      <c r="A1818" s="18">
        <v>43610</v>
      </c>
      <c r="B1818" s="16">
        <v>2</v>
      </c>
      <c r="C1818" s="16">
        <v>1</v>
      </c>
    </row>
    <row r="1819" spans="1:3" x14ac:dyDescent="0.55000000000000004">
      <c r="A1819" s="18">
        <v>43613</v>
      </c>
      <c r="B1819" s="16">
        <v>2</v>
      </c>
      <c r="C1819" s="16">
        <v>1</v>
      </c>
    </row>
    <row r="1820" spans="1:3" x14ac:dyDescent="0.55000000000000004">
      <c r="A1820" s="18">
        <v>43614</v>
      </c>
      <c r="B1820" s="16">
        <v>4</v>
      </c>
      <c r="C1820" s="16">
        <v>1</v>
      </c>
    </row>
    <row r="1821" spans="1:3" x14ac:dyDescent="0.55000000000000004">
      <c r="A1821" s="18">
        <v>43615</v>
      </c>
      <c r="B1821" s="16">
        <v>3</v>
      </c>
      <c r="C1821" s="16">
        <v>5</v>
      </c>
    </row>
    <row r="1822" spans="1:3" x14ac:dyDescent="0.55000000000000004">
      <c r="A1822" s="18">
        <v>43616</v>
      </c>
      <c r="B1822" s="16">
        <v>1</v>
      </c>
      <c r="C1822" s="16">
        <v>3</v>
      </c>
    </row>
    <row r="1823" spans="1:3" x14ac:dyDescent="0.55000000000000004">
      <c r="A1823" s="18">
        <v>43616</v>
      </c>
      <c r="B1823" s="16">
        <v>2</v>
      </c>
      <c r="C1823" s="16">
        <v>2</v>
      </c>
    </row>
    <row r="1824" spans="1:3" x14ac:dyDescent="0.55000000000000004">
      <c r="A1824" s="18">
        <v>43617</v>
      </c>
      <c r="B1824" s="16">
        <v>4</v>
      </c>
      <c r="C1824" s="16">
        <v>1</v>
      </c>
    </row>
    <row r="1825" spans="1:3" x14ac:dyDescent="0.55000000000000004">
      <c r="A1825" s="18">
        <v>43618</v>
      </c>
      <c r="B1825" s="16">
        <v>3</v>
      </c>
      <c r="C1825" s="16">
        <v>2</v>
      </c>
    </row>
    <row r="1826" spans="1:3" x14ac:dyDescent="0.55000000000000004">
      <c r="A1826" s="18">
        <v>43619</v>
      </c>
      <c r="B1826" s="16">
        <v>2</v>
      </c>
      <c r="C1826" s="16">
        <v>1</v>
      </c>
    </row>
    <row r="1827" spans="1:3" x14ac:dyDescent="0.55000000000000004">
      <c r="A1827" s="18">
        <v>43621</v>
      </c>
      <c r="B1827" s="16">
        <v>3</v>
      </c>
      <c r="C1827" s="16">
        <v>1</v>
      </c>
    </row>
    <row r="1828" spans="1:3" x14ac:dyDescent="0.55000000000000004">
      <c r="A1828" s="18">
        <v>43622</v>
      </c>
      <c r="B1828" s="16">
        <v>1</v>
      </c>
      <c r="C1828" s="16">
        <v>4</v>
      </c>
    </row>
    <row r="1829" spans="1:3" x14ac:dyDescent="0.55000000000000004">
      <c r="A1829" s="18">
        <v>43622</v>
      </c>
      <c r="B1829" s="16">
        <v>2</v>
      </c>
      <c r="C1829" s="16">
        <v>5</v>
      </c>
    </row>
    <row r="1830" spans="1:3" x14ac:dyDescent="0.55000000000000004">
      <c r="A1830" s="18">
        <v>43624</v>
      </c>
      <c r="B1830" s="16">
        <v>3</v>
      </c>
      <c r="C1830" s="16">
        <v>2</v>
      </c>
    </row>
    <row r="1831" spans="1:3" x14ac:dyDescent="0.55000000000000004">
      <c r="A1831" s="18">
        <v>43625</v>
      </c>
      <c r="B1831" s="16">
        <v>1</v>
      </c>
      <c r="C1831" s="16">
        <v>6</v>
      </c>
    </row>
    <row r="1832" spans="1:3" x14ac:dyDescent="0.55000000000000004">
      <c r="A1832" s="18">
        <v>43625</v>
      </c>
      <c r="B1832" s="16">
        <v>2</v>
      </c>
      <c r="C1832" s="16">
        <v>8</v>
      </c>
    </row>
    <row r="1833" spans="1:3" x14ac:dyDescent="0.55000000000000004">
      <c r="A1833" s="18">
        <v>43627</v>
      </c>
      <c r="B1833" s="16">
        <v>3</v>
      </c>
      <c r="C1833" s="16">
        <v>3</v>
      </c>
    </row>
    <row r="1834" spans="1:3" x14ac:dyDescent="0.55000000000000004">
      <c r="A1834" s="18">
        <v>43628</v>
      </c>
      <c r="B1834" s="16">
        <v>1</v>
      </c>
      <c r="C1834" s="16">
        <v>5</v>
      </c>
    </row>
    <row r="1835" spans="1:3" x14ac:dyDescent="0.55000000000000004">
      <c r="A1835" s="18">
        <v>43628</v>
      </c>
      <c r="B1835" s="16">
        <v>2</v>
      </c>
      <c r="C1835" s="16">
        <v>19</v>
      </c>
    </row>
    <row r="1836" spans="1:3" x14ac:dyDescent="0.55000000000000004">
      <c r="A1836" s="18">
        <v>43630</v>
      </c>
      <c r="B1836" s="16">
        <v>3</v>
      </c>
      <c r="C1836" s="16">
        <v>10</v>
      </c>
    </row>
    <row r="1837" spans="1:3" x14ac:dyDescent="0.55000000000000004">
      <c r="A1837" s="18">
        <v>43631</v>
      </c>
      <c r="B1837" s="16">
        <v>1</v>
      </c>
      <c r="C1837" s="16">
        <v>15</v>
      </c>
    </row>
    <row r="1838" spans="1:3" x14ac:dyDescent="0.55000000000000004">
      <c r="A1838" s="18">
        <v>43631</v>
      </c>
      <c r="B1838" s="16">
        <v>2</v>
      </c>
      <c r="C1838" s="16">
        <v>14</v>
      </c>
    </row>
    <row r="1839" spans="1:3" x14ac:dyDescent="0.55000000000000004">
      <c r="A1839" s="18">
        <v>43633</v>
      </c>
      <c r="B1839" s="16">
        <v>3</v>
      </c>
      <c r="C1839" s="16">
        <v>9</v>
      </c>
    </row>
    <row r="1840" spans="1:3" x14ac:dyDescent="0.55000000000000004">
      <c r="A1840" s="18">
        <v>43634</v>
      </c>
      <c r="B1840" s="16">
        <v>1</v>
      </c>
      <c r="C1840" s="16">
        <v>18</v>
      </c>
    </row>
    <row r="1841" spans="1:3" x14ac:dyDescent="0.55000000000000004">
      <c r="A1841" s="18">
        <v>43634</v>
      </c>
      <c r="B1841" s="16">
        <v>2</v>
      </c>
      <c r="C1841" s="16">
        <v>13</v>
      </c>
    </row>
    <row r="1842" spans="1:3" x14ac:dyDescent="0.55000000000000004">
      <c r="A1842" s="18">
        <v>43635</v>
      </c>
      <c r="B1842" s="16">
        <v>4</v>
      </c>
      <c r="C1842" s="16">
        <v>1</v>
      </c>
    </row>
    <row r="1843" spans="1:3" x14ac:dyDescent="0.55000000000000004">
      <c r="A1843" s="18">
        <v>43636</v>
      </c>
      <c r="B1843" s="16">
        <v>3</v>
      </c>
      <c r="C1843" s="16">
        <v>6</v>
      </c>
    </row>
    <row r="1844" spans="1:3" x14ac:dyDescent="0.55000000000000004">
      <c r="A1844" s="18">
        <v>43637</v>
      </c>
      <c r="B1844" s="16">
        <v>1</v>
      </c>
      <c r="C1844" s="16">
        <v>14</v>
      </c>
    </row>
    <row r="1845" spans="1:3" x14ac:dyDescent="0.55000000000000004">
      <c r="A1845" s="18">
        <v>43637</v>
      </c>
      <c r="B1845" s="16">
        <v>2</v>
      </c>
      <c r="C1845" s="16">
        <v>14</v>
      </c>
    </row>
    <row r="1846" spans="1:3" x14ac:dyDescent="0.55000000000000004">
      <c r="A1846" s="18">
        <v>43639</v>
      </c>
      <c r="B1846" s="16">
        <v>3</v>
      </c>
      <c r="C1846" s="16">
        <v>9</v>
      </c>
    </row>
    <row r="1847" spans="1:3" x14ac:dyDescent="0.55000000000000004">
      <c r="A1847" s="18">
        <v>43640</v>
      </c>
      <c r="B1847" s="16">
        <v>1</v>
      </c>
      <c r="C1847" s="16">
        <v>27</v>
      </c>
    </row>
    <row r="1848" spans="1:3" x14ac:dyDescent="0.55000000000000004">
      <c r="A1848" s="18">
        <v>43640</v>
      </c>
      <c r="B1848" s="16">
        <v>2</v>
      </c>
      <c r="C1848" s="16">
        <v>13</v>
      </c>
    </row>
    <row r="1849" spans="1:3" x14ac:dyDescent="0.55000000000000004">
      <c r="A1849" s="18">
        <v>43641</v>
      </c>
      <c r="B1849" s="16">
        <v>4</v>
      </c>
      <c r="C1849" s="16">
        <v>2</v>
      </c>
    </row>
    <row r="1850" spans="1:3" x14ac:dyDescent="0.55000000000000004">
      <c r="A1850" s="18">
        <v>43642</v>
      </c>
      <c r="B1850" s="16">
        <v>3</v>
      </c>
      <c r="C1850" s="16">
        <v>7</v>
      </c>
    </row>
    <row r="1851" spans="1:3" x14ac:dyDescent="0.55000000000000004">
      <c r="A1851" s="18">
        <v>43643</v>
      </c>
      <c r="B1851" s="16">
        <v>1</v>
      </c>
      <c r="C1851" s="16">
        <v>21</v>
      </c>
    </row>
    <row r="1852" spans="1:3" x14ac:dyDescent="0.55000000000000004">
      <c r="A1852" s="18">
        <v>43643</v>
      </c>
      <c r="B1852" s="16">
        <v>2</v>
      </c>
      <c r="C1852" s="16">
        <v>19</v>
      </c>
    </row>
    <row r="1853" spans="1:3" x14ac:dyDescent="0.55000000000000004">
      <c r="A1853" s="18">
        <v>43645</v>
      </c>
      <c r="B1853" s="16">
        <v>3</v>
      </c>
      <c r="C1853" s="16">
        <v>10</v>
      </c>
    </row>
    <row r="1854" spans="1:3" x14ac:dyDescent="0.55000000000000004">
      <c r="A1854" s="18">
        <v>43646</v>
      </c>
      <c r="B1854" s="16">
        <v>1</v>
      </c>
      <c r="C1854" s="16">
        <v>19</v>
      </c>
    </row>
    <row r="1855" spans="1:3" x14ac:dyDescent="0.55000000000000004">
      <c r="A1855" s="18">
        <v>43646</v>
      </c>
      <c r="B1855" s="16">
        <v>2</v>
      </c>
      <c r="C1855" s="16">
        <v>23</v>
      </c>
    </row>
    <row r="1856" spans="1:3" x14ac:dyDescent="0.55000000000000004">
      <c r="A1856" s="18">
        <v>43647</v>
      </c>
      <c r="B1856" s="16">
        <v>4</v>
      </c>
      <c r="C1856" s="16">
        <v>2</v>
      </c>
    </row>
    <row r="1857" spans="1:3" x14ac:dyDescent="0.55000000000000004">
      <c r="A1857" s="18">
        <v>43648</v>
      </c>
      <c r="B1857" s="16">
        <v>3</v>
      </c>
      <c r="C1857" s="16">
        <v>9</v>
      </c>
    </row>
    <row r="1858" spans="1:3" x14ac:dyDescent="0.55000000000000004">
      <c r="A1858" s="18">
        <v>43649</v>
      </c>
      <c r="B1858" s="16">
        <v>1</v>
      </c>
      <c r="C1858" s="16">
        <v>26</v>
      </c>
    </row>
    <row r="1859" spans="1:3" x14ac:dyDescent="0.55000000000000004">
      <c r="A1859" s="18">
        <v>43649</v>
      </c>
      <c r="B1859" s="16">
        <v>2</v>
      </c>
      <c r="C1859" s="16">
        <v>14</v>
      </c>
    </row>
    <row r="1860" spans="1:3" x14ac:dyDescent="0.55000000000000004">
      <c r="A1860" s="18">
        <v>43650</v>
      </c>
      <c r="B1860" s="16">
        <v>4</v>
      </c>
      <c r="C1860" s="16">
        <v>6</v>
      </c>
    </row>
    <row r="1861" spans="1:3" x14ac:dyDescent="0.55000000000000004">
      <c r="A1861" s="18">
        <v>43651</v>
      </c>
      <c r="B1861" s="16">
        <v>3</v>
      </c>
      <c r="C1861" s="16">
        <v>20</v>
      </c>
    </row>
    <row r="1862" spans="1:3" x14ac:dyDescent="0.55000000000000004">
      <c r="A1862" s="18">
        <v>43652</v>
      </c>
      <c r="B1862" s="16">
        <v>1</v>
      </c>
      <c r="C1862" s="16">
        <v>29</v>
      </c>
    </row>
    <row r="1863" spans="1:3" x14ac:dyDescent="0.55000000000000004">
      <c r="A1863" s="18">
        <v>43652</v>
      </c>
      <c r="B1863" s="16">
        <v>2</v>
      </c>
      <c r="C1863" s="16">
        <v>17</v>
      </c>
    </row>
    <row r="1864" spans="1:3" x14ac:dyDescent="0.55000000000000004">
      <c r="A1864" s="18">
        <v>43653</v>
      </c>
      <c r="B1864" s="16">
        <v>4</v>
      </c>
      <c r="C1864" s="16">
        <v>1</v>
      </c>
    </row>
    <row r="1865" spans="1:3" x14ac:dyDescent="0.55000000000000004">
      <c r="A1865" s="18">
        <v>43654</v>
      </c>
      <c r="B1865" s="16">
        <v>3</v>
      </c>
      <c r="C1865" s="16">
        <v>9</v>
      </c>
    </row>
    <row r="1866" spans="1:3" x14ac:dyDescent="0.55000000000000004">
      <c r="A1866" s="18">
        <v>43655</v>
      </c>
      <c r="B1866" s="16">
        <v>1</v>
      </c>
      <c r="C1866" s="16">
        <v>48</v>
      </c>
    </row>
    <row r="1867" spans="1:3" x14ac:dyDescent="0.55000000000000004">
      <c r="A1867" s="18">
        <v>43655</v>
      </c>
      <c r="B1867" s="16">
        <v>2</v>
      </c>
      <c r="C1867" s="16">
        <v>33</v>
      </c>
    </row>
    <row r="1868" spans="1:3" x14ac:dyDescent="0.55000000000000004">
      <c r="A1868" s="18">
        <v>43656</v>
      </c>
      <c r="B1868" s="16">
        <v>4</v>
      </c>
      <c r="C1868" s="16">
        <v>1</v>
      </c>
    </row>
    <row r="1869" spans="1:3" x14ac:dyDescent="0.55000000000000004">
      <c r="A1869" s="18">
        <v>43657</v>
      </c>
      <c r="B1869" s="16">
        <v>3</v>
      </c>
      <c r="C1869" s="16">
        <v>12</v>
      </c>
    </row>
    <row r="1870" spans="1:3" x14ac:dyDescent="0.55000000000000004">
      <c r="A1870" s="18">
        <v>43658</v>
      </c>
      <c r="B1870" s="16">
        <v>1</v>
      </c>
      <c r="C1870" s="16">
        <v>46</v>
      </c>
    </row>
    <row r="1871" spans="1:3" x14ac:dyDescent="0.55000000000000004">
      <c r="A1871" s="18">
        <v>43658</v>
      </c>
      <c r="B1871" s="16">
        <v>2</v>
      </c>
      <c r="C1871" s="16">
        <v>25</v>
      </c>
    </row>
    <row r="1872" spans="1:3" x14ac:dyDescent="0.55000000000000004">
      <c r="A1872" s="18">
        <v>43659</v>
      </c>
      <c r="B1872" s="16">
        <v>4</v>
      </c>
      <c r="C1872" s="16">
        <v>2</v>
      </c>
    </row>
    <row r="1873" spans="1:3" x14ac:dyDescent="0.55000000000000004">
      <c r="A1873" s="18">
        <v>43660</v>
      </c>
      <c r="B1873" s="16">
        <v>3</v>
      </c>
      <c r="C1873" s="16">
        <v>11</v>
      </c>
    </row>
    <row r="1874" spans="1:3" x14ac:dyDescent="0.55000000000000004">
      <c r="A1874" s="18">
        <v>43661</v>
      </c>
      <c r="B1874" s="16">
        <v>1</v>
      </c>
      <c r="C1874" s="16">
        <v>36</v>
      </c>
    </row>
    <row r="1875" spans="1:3" x14ac:dyDescent="0.55000000000000004">
      <c r="A1875" s="18">
        <v>43661</v>
      </c>
      <c r="B1875" s="16">
        <v>2</v>
      </c>
      <c r="C1875" s="16">
        <v>28</v>
      </c>
    </row>
    <row r="1876" spans="1:3" x14ac:dyDescent="0.55000000000000004">
      <c r="A1876" s="18">
        <v>43663</v>
      </c>
      <c r="B1876" s="16">
        <v>3</v>
      </c>
      <c r="C1876" s="16">
        <v>10</v>
      </c>
    </row>
    <row r="1877" spans="1:3" x14ac:dyDescent="0.55000000000000004">
      <c r="A1877" s="18">
        <v>43664</v>
      </c>
      <c r="B1877" s="16">
        <v>1</v>
      </c>
      <c r="C1877" s="16">
        <v>27</v>
      </c>
    </row>
    <row r="1878" spans="1:3" x14ac:dyDescent="0.55000000000000004">
      <c r="A1878" s="18">
        <v>43664</v>
      </c>
      <c r="B1878" s="16">
        <v>2</v>
      </c>
      <c r="C1878" s="16">
        <v>23</v>
      </c>
    </row>
    <row r="1879" spans="1:3" x14ac:dyDescent="0.55000000000000004">
      <c r="A1879" s="18">
        <v>43665</v>
      </c>
      <c r="B1879" s="16">
        <v>4</v>
      </c>
      <c r="C1879" s="16">
        <v>1</v>
      </c>
    </row>
    <row r="1880" spans="1:3" x14ac:dyDescent="0.55000000000000004">
      <c r="A1880" s="18">
        <v>43666</v>
      </c>
      <c r="B1880" s="16">
        <v>3</v>
      </c>
      <c r="C1880" s="16">
        <v>6</v>
      </c>
    </row>
    <row r="1881" spans="1:3" x14ac:dyDescent="0.55000000000000004">
      <c r="A1881" s="18">
        <v>43667</v>
      </c>
      <c r="B1881" s="16">
        <v>1</v>
      </c>
      <c r="C1881" s="16">
        <v>23</v>
      </c>
    </row>
    <row r="1882" spans="1:3" x14ac:dyDescent="0.55000000000000004">
      <c r="A1882" s="18">
        <v>43667</v>
      </c>
      <c r="B1882" s="16">
        <v>2</v>
      </c>
      <c r="C1882" s="16">
        <v>18</v>
      </c>
    </row>
    <row r="1883" spans="1:3" x14ac:dyDescent="0.55000000000000004">
      <c r="A1883" s="18">
        <v>43668</v>
      </c>
      <c r="B1883" s="16">
        <v>4</v>
      </c>
      <c r="C1883" s="16">
        <v>1</v>
      </c>
    </row>
    <row r="1884" spans="1:3" x14ac:dyDescent="0.55000000000000004">
      <c r="A1884" s="18">
        <v>43669</v>
      </c>
      <c r="B1884" s="16">
        <v>3</v>
      </c>
      <c r="C1884" s="16">
        <v>10</v>
      </c>
    </row>
    <row r="1885" spans="1:3" x14ac:dyDescent="0.55000000000000004">
      <c r="A1885" s="18">
        <v>43670</v>
      </c>
      <c r="B1885" s="16">
        <v>1</v>
      </c>
      <c r="C1885" s="16">
        <v>25</v>
      </c>
    </row>
    <row r="1886" spans="1:3" x14ac:dyDescent="0.55000000000000004">
      <c r="A1886" s="18">
        <v>43670</v>
      </c>
      <c r="B1886" s="16">
        <v>2</v>
      </c>
      <c r="C1886" s="16">
        <v>19</v>
      </c>
    </row>
    <row r="1887" spans="1:3" x14ac:dyDescent="0.55000000000000004">
      <c r="A1887" s="18">
        <v>43672</v>
      </c>
      <c r="B1887" s="16">
        <v>3</v>
      </c>
      <c r="C1887" s="16">
        <v>6</v>
      </c>
    </row>
    <row r="1888" spans="1:3" x14ac:dyDescent="0.55000000000000004">
      <c r="A1888" s="18">
        <v>43673</v>
      </c>
      <c r="B1888" s="16">
        <v>1</v>
      </c>
      <c r="C1888" s="16">
        <v>31</v>
      </c>
    </row>
    <row r="1889" spans="1:3" x14ac:dyDescent="0.55000000000000004">
      <c r="A1889" s="18">
        <v>43673</v>
      </c>
      <c r="B1889" s="16">
        <v>2</v>
      </c>
      <c r="C1889" s="16">
        <v>16</v>
      </c>
    </row>
    <row r="1890" spans="1:3" x14ac:dyDescent="0.55000000000000004">
      <c r="A1890" s="18">
        <v>43674</v>
      </c>
      <c r="B1890" s="16">
        <v>4</v>
      </c>
      <c r="C1890" s="16">
        <v>1</v>
      </c>
    </row>
    <row r="1891" spans="1:3" x14ac:dyDescent="0.55000000000000004">
      <c r="A1891" s="18">
        <v>43675</v>
      </c>
      <c r="B1891" s="16">
        <v>3</v>
      </c>
      <c r="C1891" s="16">
        <v>6</v>
      </c>
    </row>
    <row r="1892" spans="1:3" x14ac:dyDescent="0.55000000000000004">
      <c r="A1892" s="18">
        <v>43676</v>
      </c>
      <c r="B1892" s="16">
        <v>1</v>
      </c>
      <c r="C1892" s="16">
        <v>28</v>
      </c>
    </row>
    <row r="1893" spans="1:3" x14ac:dyDescent="0.55000000000000004">
      <c r="A1893" s="18">
        <v>43676</v>
      </c>
      <c r="B1893" s="16">
        <v>2</v>
      </c>
      <c r="C1893" s="16">
        <v>5</v>
      </c>
    </row>
    <row r="1894" spans="1:3" x14ac:dyDescent="0.55000000000000004">
      <c r="A1894" s="18">
        <v>43678</v>
      </c>
      <c r="B1894" s="16">
        <v>3</v>
      </c>
      <c r="C1894" s="16">
        <v>7</v>
      </c>
    </row>
    <row r="1895" spans="1:3" x14ac:dyDescent="0.55000000000000004">
      <c r="A1895" s="18">
        <v>43679</v>
      </c>
      <c r="B1895" s="16">
        <v>1</v>
      </c>
      <c r="C1895" s="16">
        <v>17</v>
      </c>
    </row>
    <row r="1896" spans="1:3" x14ac:dyDescent="0.55000000000000004">
      <c r="A1896" s="18">
        <v>43679</v>
      </c>
      <c r="B1896" s="16">
        <v>2</v>
      </c>
      <c r="C1896" s="16">
        <v>14</v>
      </c>
    </row>
    <row r="1897" spans="1:3" x14ac:dyDescent="0.55000000000000004">
      <c r="A1897" s="18">
        <v>43681</v>
      </c>
      <c r="B1897" s="16">
        <v>3</v>
      </c>
      <c r="C1897" s="16">
        <v>1</v>
      </c>
    </row>
    <row r="1898" spans="1:3" x14ac:dyDescent="0.55000000000000004">
      <c r="A1898" s="18">
        <v>43682</v>
      </c>
      <c r="B1898" s="16">
        <v>1</v>
      </c>
      <c r="C1898" s="16">
        <v>23</v>
      </c>
    </row>
    <row r="1899" spans="1:3" x14ac:dyDescent="0.55000000000000004">
      <c r="A1899" s="18">
        <v>43682</v>
      </c>
      <c r="B1899" s="16">
        <v>2</v>
      </c>
      <c r="C1899" s="16">
        <v>9</v>
      </c>
    </row>
    <row r="1900" spans="1:3" x14ac:dyDescent="0.55000000000000004">
      <c r="A1900" s="18">
        <v>43684</v>
      </c>
      <c r="B1900" s="16">
        <v>3</v>
      </c>
      <c r="C1900" s="16">
        <v>1</v>
      </c>
    </row>
    <row r="1901" spans="1:3" x14ac:dyDescent="0.55000000000000004">
      <c r="A1901" s="18">
        <v>43685</v>
      </c>
      <c r="B1901" s="16">
        <v>1</v>
      </c>
      <c r="C1901" s="16">
        <v>5</v>
      </c>
    </row>
    <row r="1902" spans="1:3" x14ac:dyDescent="0.55000000000000004">
      <c r="A1902" s="18">
        <v>43685</v>
      </c>
      <c r="B1902" s="16">
        <v>2</v>
      </c>
      <c r="C1902" s="16">
        <v>4</v>
      </c>
    </row>
    <row r="1903" spans="1:3" x14ac:dyDescent="0.55000000000000004">
      <c r="A1903" s="18">
        <v>43687</v>
      </c>
      <c r="B1903" s="16">
        <v>3</v>
      </c>
      <c r="C1903" s="16">
        <v>2</v>
      </c>
    </row>
    <row r="1904" spans="1:3" x14ac:dyDescent="0.55000000000000004">
      <c r="A1904" s="18">
        <v>43688</v>
      </c>
      <c r="B1904" s="16">
        <v>1</v>
      </c>
      <c r="C1904" s="16">
        <v>7</v>
      </c>
    </row>
    <row r="1905" spans="1:3" x14ac:dyDescent="0.55000000000000004">
      <c r="A1905" s="18">
        <v>43688</v>
      </c>
      <c r="B1905" s="16">
        <v>2</v>
      </c>
      <c r="C1905" s="16">
        <v>1</v>
      </c>
    </row>
    <row r="1906" spans="1:3" x14ac:dyDescent="0.55000000000000004">
      <c r="A1906" s="18">
        <v>43691</v>
      </c>
      <c r="B1906" s="16">
        <v>1</v>
      </c>
      <c r="C1906" s="16">
        <v>1</v>
      </c>
    </row>
    <row r="1907" spans="1:3" x14ac:dyDescent="0.55000000000000004">
      <c r="A1907" s="18">
        <v>43691</v>
      </c>
      <c r="B1907" s="16">
        <v>2</v>
      </c>
      <c r="C1907" s="16">
        <v>2</v>
      </c>
    </row>
    <row r="1908" spans="1:3" x14ac:dyDescent="0.55000000000000004">
      <c r="A1908" s="18">
        <v>43694</v>
      </c>
      <c r="B1908" s="16">
        <v>1</v>
      </c>
      <c r="C1908" s="16">
        <v>3</v>
      </c>
    </row>
    <row r="1909" spans="1:3" x14ac:dyDescent="0.55000000000000004">
      <c r="A1909" s="18">
        <v>43697</v>
      </c>
      <c r="B1909" s="16">
        <v>1</v>
      </c>
      <c r="C1909" s="16">
        <v>2</v>
      </c>
    </row>
    <row r="1910" spans="1:3" x14ac:dyDescent="0.55000000000000004">
      <c r="A1910" s="18">
        <v>43700</v>
      </c>
      <c r="B1910" s="16">
        <v>1</v>
      </c>
      <c r="C1910" s="16">
        <v>1</v>
      </c>
    </row>
    <row r="1911" spans="1:3" x14ac:dyDescent="0.55000000000000004">
      <c r="A1911" s="18">
        <v>43700</v>
      </c>
      <c r="B1911" s="16">
        <v>2</v>
      </c>
      <c r="C1911" s="16">
        <v>1</v>
      </c>
    </row>
    <row r="1912" spans="1:3" x14ac:dyDescent="0.55000000000000004">
      <c r="A1912" s="18">
        <v>43703</v>
      </c>
      <c r="B1912" s="16">
        <v>1</v>
      </c>
      <c r="C1912" s="16">
        <v>1</v>
      </c>
    </row>
    <row r="1913" spans="1:3" x14ac:dyDescent="0.55000000000000004">
      <c r="A1913" s="18">
        <v>43709</v>
      </c>
      <c r="B1913" s="16">
        <v>2</v>
      </c>
      <c r="C1913" s="16">
        <v>1</v>
      </c>
    </row>
    <row r="1914" spans="1:3" x14ac:dyDescent="0.55000000000000004">
      <c r="A1914" s="18">
        <v>43720</v>
      </c>
      <c r="B1914" s="16">
        <v>3</v>
      </c>
      <c r="C1914" s="16">
        <v>2</v>
      </c>
    </row>
    <row r="1915" spans="1:3" x14ac:dyDescent="0.55000000000000004">
      <c r="A1915" s="18">
        <v>43966</v>
      </c>
      <c r="B1915" s="16">
        <v>1</v>
      </c>
      <c r="C1915" s="16">
        <v>2</v>
      </c>
    </row>
    <row r="1916" spans="1:3" x14ac:dyDescent="0.55000000000000004">
      <c r="A1916" s="18">
        <v>43966</v>
      </c>
      <c r="B1916" s="16">
        <v>2</v>
      </c>
      <c r="C1916" s="16">
        <v>1</v>
      </c>
    </row>
    <row r="1917" spans="1:3" x14ac:dyDescent="0.55000000000000004">
      <c r="A1917" s="18">
        <v>43972</v>
      </c>
      <c r="B1917" s="16">
        <v>1</v>
      </c>
      <c r="C1917" s="16">
        <v>2</v>
      </c>
    </row>
    <row r="1918" spans="1:3" x14ac:dyDescent="0.55000000000000004">
      <c r="A1918" s="18">
        <v>43972</v>
      </c>
      <c r="B1918" s="16">
        <v>2</v>
      </c>
      <c r="C1918" s="16">
        <v>1</v>
      </c>
    </row>
    <row r="1919" spans="1:3" x14ac:dyDescent="0.55000000000000004">
      <c r="A1919" s="18">
        <v>43975</v>
      </c>
      <c r="B1919" s="16">
        <v>1</v>
      </c>
      <c r="C1919" s="16">
        <v>2</v>
      </c>
    </row>
    <row r="1920" spans="1:3" x14ac:dyDescent="0.55000000000000004">
      <c r="A1920" s="18">
        <v>43975</v>
      </c>
      <c r="B1920" s="16">
        <v>2</v>
      </c>
      <c r="C1920" s="16">
        <v>2</v>
      </c>
    </row>
    <row r="1921" spans="1:3" x14ac:dyDescent="0.55000000000000004">
      <c r="A1921" s="18">
        <v>43977</v>
      </c>
      <c r="B1921" s="16">
        <v>3</v>
      </c>
      <c r="C1921" s="16">
        <v>1</v>
      </c>
    </row>
    <row r="1922" spans="1:3" x14ac:dyDescent="0.55000000000000004">
      <c r="A1922" s="18">
        <v>43978</v>
      </c>
      <c r="B1922" s="16">
        <v>1</v>
      </c>
      <c r="C1922" s="16">
        <v>3</v>
      </c>
    </row>
    <row r="1923" spans="1:3" x14ac:dyDescent="0.55000000000000004">
      <c r="A1923" s="18">
        <v>43981</v>
      </c>
      <c r="B1923" s="16">
        <v>1</v>
      </c>
      <c r="C1923" s="16">
        <v>3</v>
      </c>
    </row>
    <row r="1924" spans="1:3" x14ac:dyDescent="0.55000000000000004">
      <c r="A1924" s="18">
        <v>43983</v>
      </c>
      <c r="B1924" s="16">
        <v>3</v>
      </c>
      <c r="C1924" s="16">
        <v>3</v>
      </c>
    </row>
    <row r="1925" spans="1:3" x14ac:dyDescent="0.55000000000000004">
      <c r="A1925" s="18">
        <v>43984</v>
      </c>
      <c r="B1925" s="16">
        <v>1</v>
      </c>
      <c r="C1925" s="16">
        <v>2</v>
      </c>
    </row>
    <row r="1926" spans="1:3" x14ac:dyDescent="0.55000000000000004">
      <c r="A1926" s="18">
        <v>43984</v>
      </c>
      <c r="B1926" s="16">
        <v>2</v>
      </c>
      <c r="C1926" s="16">
        <v>4</v>
      </c>
    </row>
    <row r="1927" spans="1:3" x14ac:dyDescent="0.55000000000000004">
      <c r="A1927" s="18">
        <v>43987</v>
      </c>
      <c r="B1927" s="16">
        <v>1</v>
      </c>
      <c r="C1927" s="16">
        <v>4</v>
      </c>
    </row>
    <row r="1928" spans="1:3" x14ac:dyDescent="0.55000000000000004">
      <c r="A1928" s="18">
        <v>43990</v>
      </c>
      <c r="B1928" s="16">
        <v>1</v>
      </c>
      <c r="C1928" s="16">
        <v>2</v>
      </c>
    </row>
    <row r="1929" spans="1:3" x14ac:dyDescent="0.55000000000000004">
      <c r="A1929" s="18">
        <v>43990</v>
      </c>
      <c r="B1929" s="16">
        <v>2</v>
      </c>
      <c r="C1929" s="16">
        <v>6</v>
      </c>
    </row>
    <row r="1930" spans="1:3" x14ac:dyDescent="0.55000000000000004">
      <c r="A1930" s="18">
        <v>43992</v>
      </c>
      <c r="B1930" s="16">
        <v>3</v>
      </c>
      <c r="C1930" s="16">
        <v>1</v>
      </c>
    </row>
    <row r="1931" spans="1:3" x14ac:dyDescent="0.55000000000000004">
      <c r="A1931" s="18">
        <v>43993</v>
      </c>
      <c r="B1931" s="16">
        <v>1</v>
      </c>
      <c r="C1931" s="16">
        <v>8</v>
      </c>
    </row>
    <row r="1932" spans="1:3" x14ac:dyDescent="0.55000000000000004">
      <c r="A1932" s="18">
        <v>43993</v>
      </c>
      <c r="B1932" s="16">
        <v>2</v>
      </c>
      <c r="C1932" s="16">
        <v>4</v>
      </c>
    </row>
    <row r="1933" spans="1:3" x14ac:dyDescent="0.55000000000000004">
      <c r="A1933" s="18">
        <v>43994</v>
      </c>
      <c r="B1933" s="16">
        <v>4</v>
      </c>
      <c r="C1933" s="16">
        <v>1</v>
      </c>
    </row>
    <row r="1934" spans="1:3" x14ac:dyDescent="0.55000000000000004">
      <c r="A1934" s="18">
        <v>43995</v>
      </c>
      <c r="B1934" s="16">
        <v>3</v>
      </c>
      <c r="C1934" s="16">
        <v>3</v>
      </c>
    </row>
    <row r="1935" spans="1:3" x14ac:dyDescent="0.55000000000000004">
      <c r="A1935" s="18">
        <v>43996</v>
      </c>
      <c r="B1935" s="16">
        <v>1</v>
      </c>
      <c r="C1935" s="16">
        <v>17</v>
      </c>
    </row>
    <row r="1936" spans="1:3" x14ac:dyDescent="0.55000000000000004">
      <c r="A1936" s="18">
        <v>43996</v>
      </c>
      <c r="B1936" s="16">
        <v>2</v>
      </c>
      <c r="C1936" s="16">
        <v>12</v>
      </c>
    </row>
    <row r="1937" spans="1:3" x14ac:dyDescent="0.55000000000000004">
      <c r="A1937" s="18">
        <v>43998</v>
      </c>
      <c r="B1937" s="16">
        <v>3</v>
      </c>
      <c r="C1937" s="16">
        <v>4</v>
      </c>
    </row>
    <row r="1938" spans="1:3" x14ac:dyDescent="0.55000000000000004">
      <c r="A1938" s="18">
        <v>43999</v>
      </c>
      <c r="B1938" s="16">
        <v>1</v>
      </c>
      <c r="C1938" s="16">
        <v>12</v>
      </c>
    </row>
    <row r="1939" spans="1:3" x14ac:dyDescent="0.55000000000000004">
      <c r="A1939" s="18">
        <v>43999</v>
      </c>
      <c r="B1939" s="16">
        <v>2</v>
      </c>
      <c r="C1939" s="16">
        <v>13</v>
      </c>
    </row>
    <row r="1940" spans="1:3" x14ac:dyDescent="0.55000000000000004">
      <c r="A1940" s="18">
        <v>44001</v>
      </c>
      <c r="B1940" s="16">
        <v>3</v>
      </c>
      <c r="C1940" s="16">
        <v>7</v>
      </c>
    </row>
    <row r="1941" spans="1:3" x14ac:dyDescent="0.55000000000000004">
      <c r="A1941" s="18">
        <v>44002</v>
      </c>
      <c r="B1941" s="16">
        <v>1</v>
      </c>
      <c r="C1941" s="16">
        <v>19</v>
      </c>
    </row>
    <row r="1942" spans="1:3" x14ac:dyDescent="0.55000000000000004">
      <c r="A1942" s="18">
        <v>44002</v>
      </c>
      <c r="B1942" s="16">
        <v>2</v>
      </c>
      <c r="C1942" s="16">
        <v>24</v>
      </c>
    </row>
    <row r="1943" spans="1:3" x14ac:dyDescent="0.55000000000000004">
      <c r="A1943" s="18">
        <v>44004</v>
      </c>
      <c r="B1943" s="16">
        <v>3</v>
      </c>
      <c r="C1943" s="16">
        <v>6</v>
      </c>
    </row>
    <row r="1944" spans="1:3" x14ac:dyDescent="0.55000000000000004">
      <c r="A1944" s="18">
        <v>44005</v>
      </c>
      <c r="B1944" s="16">
        <v>1</v>
      </c>
      <c r="C1944" s="16">
        <v>31</v>
      </c>
    </row>
    <row r="1945" spans="1:3" x14ac:dyDescent="0.55000000000000004">
      <c r="A1945" s="18">
        <v>44005</v>
      </c>
      <c r="B1945" s="16">
        <v>2</v>
      </c>
      <c r="C1945" s="16">
        <v>24</v>
      </c>
    </row>
    <row r="1946" spans="1:3" x14ac:dyDescent="0.55000000000000004">
      <c r="A1946" s="18">
        <v>44007</v>
      </c>
      <c r="B1946" s="16">
        <v>3</v>
      </c>
      <c r="C1946" s="16">
        <v>5</v>
      </c>
    </row>
    <row r="1947" spans="1:3" x14ac:dyDescent="0.55000000000000004">
      <c r="A1947" s="18">
        <v>44008</v>
      </c>
      <c r="B1947" s="16">
        <v>1</v>
      </c>
      <c r="C1947" s="16">
        <v>33</v>
      </c>
    </row>
    <row r="1948" spans="1:3" x14ac:dyDescent="0.55000000000000004">
      <c r="A1948" s="18">
        <v>44008</v>
      </c>
      <c r="B1948" s="16">
        <v>2</v>
      </c>
      <c r="C1948" s="16">
        <v>26</v>
      </c>
    </row>
    <row r="1949" spans="1:3" x14ac:dyDescent="0.55000000000000004">
      <c r="A1949" s="18">
        <v>44009</v>
      </c>
      <c r="B1949" s="16">
        <v>4</v>
      </c>
      <c r="C1949" s="16">
        <v>1</v>
      </c>
    </row>
    <row r="1950" spans="1:3" x14ac:dyDescent="0.55000000000000004">
      <c r="A1950" s="18">
        <v>44010</v>
      </c>
      <c r="B1950" s="16">
        <v>3</v>
      </c>
      <c r="C1950" s="16">
        <v>8</v>
      </c>
    </row>
    <row r="1951" spans="1:3" x14ac:dyDescent="0.55000000000000004">
      <c r="A1951" s="18">
        <v>44011</v>
      </c>
      <c r="B1951" s="16">
        <v>1</v>
      </c>
      <c r="C1951" s="16">
        <v>50</v>
      </c>
    </row>
    <row r="1952" spans="1:3" x14ac:dyDescent="0.55000000000000004">
      <c r="A1952" s="18">
        <v>44011</v>
      </c>
      <c r="B1952" s="16">
        <v>2</v>
      </c>
      <c r="C1952" s="16">
        <v>31</v>
      </c>
    </row>
    <row r="1953" spans="1:3" x14ac:dyDescent="0.55000000000000004">
      <c r="A1953" s="18">
        <v>44013</v>
      </c>
      <c r="B1953" s="16">
        <v>3</v>
      </c>
      <c r="C1953" s="16">
        <v>9</v>
      </c>
    </row>
    <row r="1954" spans="1:3" x14ac:dyDescent="0.55000000000000004">
      <c r="A1954" s="18">
        <v>44014</v>
      </c>
      <c r="B1954" s="16">
        <v>1</v>
      </c>
      <c r="C1954" s="16">
        <v>49</v>
      </c>
    </row>
    <row r="1955" spans="1:3" x14ac:dyDescent="0.55000000000000004">
      <c r="A1955" s="18">
        <v>44014</v>
      </c>
      <c r="B1955" s="16">
        <v>2</v>
      </c>
      <c r="C1955" s="16">
        <v>29</v>
      </c>
    </row>
    <row r="1956" spans="1:3" x14ac:dyDescent="0.55000000000000004">
      <c r="A1956" s="18">
        <v>44015</v>
      </c>
      <c r="B1956" s="16">
        <v>4</v>
      </c>
      <c r="C1956" s="16">
        <v>2</v>
      </c>
    </row>
    <row r="1957" spans="1:3" x14ac:dyDescent="0.55000000000000004">
      <c r="A1957" s="18">
        <v>44016</v>
      </c>
      <c r="B1957" s="16">
        <v>3</v>
      </c>
      <c r="C1957" s="16">
        <v>3</v>
      </c>
    </row>
    <row r="1958" spans="1:3" x14ac:dyDescent="0.55000000000000004">
      <c r="A1958" s="18">
        <v>44017</v>
      </c>
      <c r="B1958" s="16">
        <v>1</v>
      </c>
      <c r="C1958" s="16">
        <v>63</v>
      </c>
    </row>
    <row r="1959" spans="1:3" x14ac:dyDescent="0.55000000000000004">
      <c r="A1959" s="18">
        <v>44017</v>
      </c>
      <c r="B1959" s="16">
        <v>2</v>
      </c>
      <c r="C1959" s="16">
        <v>46</v>
      </c>
    </row>
    <row r="1960" spans="1:3" x14ac:dyDescent="0.55000000000000004">
      <c r="A1960" s="18">
        <v>44018</v>
      </c>
      <c r="B1960" s="16">
        <v>4</v>
      </c>
      <c r="C1960" s="16">
        <v>1</v>
      </c>
    </row>
    <row r="1961" spans="1:3" x14ac:dyDescent="0.55000000000000004">
      <c r="A1961" s="18">
        <v>44019</v>
      </c>
      <c r="B1961" s="16">
        <v>3</v>
      </c>
      <c r="C1961" s="16">
        <v>17</v>
      </c>
    </row>
    <row r="1962" spans="1:3" x14ac:dyDescent="0.55000000000000004">
      <c r="A1962" s="18">
        <v>44020</v>
      </c>
      <c r="B1962" s="16">
        <v>1</v>
      </c>
      <c r="C1962" s="16">
        <v>60</v>
      </c>
    </row>
    <row r="1963" spans="1:3" x14ac:dyDescent="0.55000000000000004">
      <c r="A1963" s="18">
        <v>44020</v>
      </c>
      <c r="B1963" s="16">
        <v>2</v>
      </c>
      <c r="C1963" s="16">
        <v>51</v>
      </c>
    </row>
    <row r="1964" spans="1:3" x14ac:dyDescent="0.55000000000000004">
      <c r="A1964" s="18">
        <v>44021</v>
      </c>
      <c r="B1964" s="16">
        <v>4</v>
      </c>
      <c r="C1964" s="16">
        <v>2</v>
      </c>
    </row>
    <row r="1965" spans="1:3" x14ac:dyDescent="0.55000000000000004">
      <c r="A1965" s="18">
        <v>44022</v>
      </c>
      <c r="B1965" s="16">
        <v>3</v>
      </c>
      <c r="C1965" s="16">
        <v>21</v>
      </c>
    </row>
    <row r="1966" spans="1:3" x14ac:dyDescent="0.55000000000000004">
      <c r="A1966" s="18">
        <v>44023</v>
      </c>
      <c r="B1966" s="16">
        <v>1</v>
      </c>
      <c r="C1966" s="16">
        <v>52</v>
      </c>
    </row>
    <row r="1967" spans="1:3" x14ac:dyDescent="0.55000000000000004">
      <c r="A1967" s="18">
        <v>44023</v>
      </c>
      <c r="B1967" s="16">
        <v>2</v>
      </c>
      <c r="C1967" s="16">
        <v>55</v>
      </c>
    </row>
    <row r="1968" spans="1:3" x14ac:dyDescent="0.55000000000000004">
      <c r="A1968" s="18">
        <v>44025</v>
      </c>
      <c r="B1968" s="16">
        <v>3</v>
      </c>
      <c r="C1968" s="16">
        <v>19</v>
      </c>
    </row>
    <row r="1969" spans="1:3" x14ac:dyDescent="0.55000000000000004">
      <c r="A1969" s="18">
        <v>44026</v>
      </c>
      <c r="B1969" s="16">
        <v>1</v>
      </c>
      <c r="C1969" s="16">
        <v>60</v>
      </c>
    </row>
    <row r="1970" spans="1:3" x14ac:dyDescent="0.55000000000000004">
      <c r="A1970" s="18">
        <v>44026</v>
      </c>
      <c r="B1970" s="16">
        <v>2</v>
      </c>
      <c r="C1970" s="16">
        <v>31</v>
      </c>
    </row>
    <row r="1971" spans="1:3" x14ac:dyDescent="0.55000000000000004">
      <c r="A1971" s="18">
        <v>44027</v>
      </c>
      <c r="B1971" s="16">
        <v>4</v>
      </c>
      <c r="C1971" s="16">
        <v>1</v>
      </c>
    </row>
    <row r="1972" spans="1:3" x14ac:dyDescent="0.55000000000000004">
      <c r="A1972" s="18">
        <v>44028</v>
      </c>
      <c r="B1972" s="16">
        <v>3</v>
      </c>
      <c r="C1972" s="16">
        <v>18</v>
      </c>
    </row>
    <row r="1973" spans="1:3" x14ac:dyDescent="0.55000000000000004">
      <c r="A1973" s="18">
        <v>44029</v>
      </c>
      <c r="B1973" s="16">
        <v>1</v>
      </c>
      <c r="C1973" s="16">
        <v>45</v>
      </c>
    </row>
    <row r="1974" spans="1:3" x14ac:dyDescent="0.55000000000000004">
      <c r="A1974" s="18">
        <v>44029</v>
      </c>
      <c r="B1974" s="16">
        <v>2</v>
      </c>
      <c r="C1974" s="16">
        <v>42</v>
      </c>
    </row>
    <row r="1975" spans="1:3" x14ac:dyDescent="0.55000000000000004">
      <c r="A1975" s="18">
        <v>44031</v>
      </c>
      <c r="B1975" s="16">
        <v>3</v>
      </c>
      <c r="C1975" s="16">
        <v>17</v>
      </c>
    </row>
    <row r="1976" spans="1:3" x14ac:dyDescent="0.55000000000000004">
      <c r="A1976" s="18">
        <v>44032</v>
      </c>
      <c r="B1976" s="16">
        <v>1</v>
      </c>
      <c r="C1976" s="16">
        <v>47</v>
      </c>
    </row>
    <row r="1977" spans="1:3" x14ac:dyDescent="0.55000000000000004">
      <c r="A1977" s="18">
        <v>44032</v>
      </c>
      <c r="B1977" s="16">
        <v>2</v>
      </c>
      <c r="C1977" s="16">
        <v>29</v>
      </c>
    </row>
    <row r="1978" spans="1:3" x14ac:dyDescent="0.55000000000000004">
      <c r="A1978" s="18">
        <v>44034</v>
      </c>
      <c r="B1978" s="16">
        <v>3</v>
      </c>
      <c r="C1978" s="16">
        <v>27</v>
      </c>
    </row>
    <row r="1979" spans="1:3" x14ac:dyDescent="0.55000000000000004">
      <c r="A1979" s="18">
        <v>44035</v>
      </c>
      <c r="B1979" s="16">
        <v>1</v>
      </c>
      <c r="C1979" s="16">
        <v>45</v>
      </c>
    </row>
    <row r="1980" spans="1:3" x14ac:dyDescent="0.55000000000000004">
      <c r="A1980" s="18">
        <v>44035</v>
      </c>
      <c r="B1980" s="16">
        <v>2</v>
      </c>
      <c r="C1980" s="16">
        <v>38</v>
      </c>
    </row>
    <row r="1981" spans="1:3" x14ac:dyDescent="0.55000000000000004">
      <c r="A1981" s="18">
        <v>44037</v>
      </c>
      <c r="B1981" s="16">
        <v>3</v>
      </c>
      <c r="C1981" s="16">
        <v>15</v>
      </c>
    </row>
    <row r="1982" spans="1:3" x14ac:dyDescent="0.55000000000000004">
      <c r="A1982" s="18">
        <v>44038</v>
      </c>
      <c r="B1982" s="16">
        <v>1</v>
      </c>
      <c r="C1982" s="16">
        <v>51</v>
      </c>
    </row>
    <row r="1983" spans="1:3" x14ac:dyDescent="0.55000000000000004">
      <c r="A1983" s="18">
        <v>44038</v>
      </c>
      <c r="B1983" s="16">
        <v>2</v>
      </c>
      <c r="C1983" s="16">
        <v>41</v>
      </c>
    </row>
    <row r="1984" spans="1:3" x14ac:dyDescent="0.55000000000000004">
      <c r="A1984" s="18">
        <v>44040</v>
      </c>
      <c r="B1984" s="16">
        <v>3</v>
      </c>
      <c r="C1984" s="16">
        <v>12</v>
      </c>
    </row>
    <row r="1985" spans="1:3" x14ac:dyDescent="0.55000000000000004">
      <c r="A1985" s="18">
        <v>44041</v>
      </c>
      <c r="B1985" s="16">
        <v>1</v>
      </c>
      <c r="C1985" s="16">
        <v>36</v>
      </c>
    </row>
    <row r="1986" spans="1:3" x14ac:dyDescent="0.55000000000000004">
      <c r="A1986" s="18">
        <v>44041</v>
      </c>
      <c r="B1986" s="16">
        <v>2</v>
      </c>
      <c r="C1986" s="16">
        <v>13</v>
      </c>
    </row>
    <row r="1987" spans="1:3" x14ac:dyDescent="0.55000000000000004">
      <c r="A1987" s="18">
        <v>44043</v>
      </c>
      <c r="B1987" s="16">
        <v>3</v>
      </c>
      <c r="C1987" s="16">
        <v>4</v>
      </c>
    </row>
    <row r="1988" spans="1:3" x14ac:dyDescent="0.55000000000000004">
      <c r="A1988" s="18">
        <v>44044</v>
      </c>
      <c r="B1988" s="16">
        <v>1</v>
      </c>
      <c r="C1988" s="16">
        <v>30</v>
      </c>
    </row>
    <row r="1989" spans="1:3" x14ac:dyDescent="0.55000000000000004">
      <c r="A1989" s="18">
        <v>44044</v>
      </c>
      <c r="B1989" s="16">
        <v>2</v>
      </c>
      <c r="C1989" s="16">
        <v>24</v>
      </c>
    </row>
    <row r="1990" spans="1:3" x14ac:dyDescent="0.55000000000000004">
      <c r="A1990" s="18">
        <v>44046</v>
      </c>
      <c r="B1990" s="16">
        <v>3</v>
      </c>
      <c r="C1990" s="16">
        <v>7</v>
      </c>
    </row>
    <row r="1991" spans="1:3" x14ac:dyDescent="0.55000000000000004">
      <c r="A1991" s="18">
        <v>44047</v>
      </c>
      <c r="B1991" s="16">
        <v>1</v>
      </c>
      <c r="C1991" s="16">
        <v>14</v>
      </c>
    </row>
    <row r="1992" spans="1:3" x14ac:dyDescent="0.55000000000000004">
      <c r="A1992" s="18">
        <v>44047</v>
      </c>
      <c r="B1992" s="16">
        <v>2</v>
      </c>
      <c r="C1992" s="16">
        <v>11</v>
      </c>
    </row>
    <row r="1993" spans="1:3" x14ac:dyDescent="0.55000000000000004">
      <c r="A1993" s="18">
        <v>44049</v>
      </c>
      <c r="B1993" s="16">
        <v>3</v>
      </c>
      <c r="C1993" s="16">
        <v>2</v>
      </c>
    </row>
    <row r="1994" spans="1:3" x14ac:dyDescent="0.55000000000000004">
      <c r="A1994" s="18">
        <v>44050</v>
      </c>
      <c r="B1994" s="16">
        <v>1</v>
      </c>
      <c r="C1994" s="16">
        <v>11</v>
      </c>
    </row>
    <row r="1995" spans="1:3" x14ac:dyDescent="0.55000000000000004">
      <c r="A1995" s="18">
        <v>44050</v>
      </c>
      <c r="B1995" s="16">
        <v>2</v>
      </c>
      <c r="C1995" s="16">
        <v>8</v>
      </c>
    </row>
    <row r="1996" spans="1:3" x14ac:dyDescent="0.55000000000000004">
      <c r="A1996" s="18">
        <v>44053</v>
      </c>
      <c r="B1996" s="16">
        <v>1</v>
      </c>
      <c r="C1996" s="16">
        <v>2</v>
      </c>
    </row>
    <row r="1997" spans="1:3" x14ac:dyDescent="0.55000000000000004">
      <c r="A1997" s="18">
        <v>44053</v>
      </c>
      <c r="B1997" s="16">
        <v>2</v>
      </c>
      <c r="C1997" s="16">
        <v>4</v>
      </c>
    </row>
    <row r="1998" spans="1:3" x14ac:dyDescent="0.55000000000000004">
      <c r="A1998" s="18">
        <v>44055</v>
      </c>
      <c r="B1998" s="16">
        <v>3</v>
      </c>
      <c r="C1998" s="16">
        <v>4</v>
      </c>
    </row>
    <row r="1999" spans="1:3" x14ac:dyDescent="0.55000000000000004">
      <c r="A1999" s="18">
        <v>44056</v>
      </c>
      <c r="B1999" s="16">
        <v>1</v>
      </c>
      <c r="C1999" s="16">
        <v>5</v>
      </c>
    </row>
    <row r="2000" spans="1:3" x14ac:dyDescent="0.55000000000000004">
      <c r="A2000" s="18">
        <v>44056</v>
      </c>
      <c r="B2000" s="16">
        <v>2</v>
      </c>
      <c r="C2000" s="16">
        <v>3</v>
      </c>
    </row>
    <row r="2001" spans="1:3" x14ac:dyDescent="0.55000000000000004">
      <c r="A2001" s="18">
        <v>44058</v>
      </c>
      <c r="B2001" s="16">
        <v>3</v>
      </c>
      <c r="C2001" s="16">
        <v>2</v>
      </c>
    </row>
    <row r="2002" spans="1:3" x14ac:dyDescent="0.55000000000000004">
      <c r="A2002" s="18">
        <v>44059</v>
      </c>
      <c r="B2002" s="16">
        <v>1</v>
      </c>
      <c r="C2002" s="16">
        <v>7</v>
      </c>
    </row>
    <row r="2003" spans="1:3" x14ac:dyDescent="0.55000000000000004">
      <c r="A2003" s="18">
        <v>44059</v>
      </c>
      <c r="B2003" s="16">
        <v>2</v>
      </c>
      <c r="C2003" s="16">
        <v>2</v>
      </c>
    </row>
    <row r="2004" spans="1:3" x14ac:dyDescent="0.55000000000000004">
      <c r="A2004" s="18">
        <v>44062</v>
      </c>
      <c r="B2004" s="16">
        <v>1</v>
      </c>
      <c r="C2004" s="16">
        <v>1</v>
      </c>
    </row>
    <row r="2005" spans="1:3" x14ac:dyDescent="0.55000000000000004">
      <c r="A2005" s="18">
        <v>44062</v>
      </c>
      <c r="B2005" s="16">
        <v>2</v>
      </c>
      <c r="C2005" s="16">
        <v>1</v>
      </c>
    </row>
    <row r="2006" spans="1:3" x14ac:dyDescent="0.55000000000000004">
      <c r="A2006" s="18">
        <v>44065</v>
      </c>
      <c r="B2006" s="16">
        <v>1</v>
      </c>
      <c r="C2006" s="16">
        <v>1</v>
      </c>
    </row>
    <row r="2007" spans="1:3" x14ac:dyDescent="0.55000000000000004">
      <c r="A2007" s="18">
        <v>44065</v>
      </c>
      <c r="B2007" s="16">
        <v>2</v>
      </c>
      <c r="C2007" s="16">
        <v>3</v>
      </c>
    </row>
    <row r="2008" spans="1:3" x14ac:dyDescent="0.55000000000000004">
      <c r="A2008" s="18">
        <v>44068</v>
      </c>
      <c r="B2008" s="16">
        <v>2</v>
      </c>
      <c r="C2008" s="16">
        <v>1</v>
      </c>
    </row>
    <row r="2009" spans="1:3" x14ac:dyDescent="0.55000000000000004">
      <c r="A2009" s="18">
        <v>44071</v>
      </c>
      <c r="B2009" s="16">
        <v>1</v>
      </c>
      <c r="C2009" s="16">
        <v>1</v>
      </c>
    </row>
    <row r="2010" spans="1:3" x14ac:dyDescent="0.55000000000000004">
      <c r="A2010" s="18">
        <v>44080</v>
      </c>
      <c r="B2010" s="16">
        <v>2</v>
      </c>
      <c r="C2010" s="16">
        <v>1</v>
      </c>
    </row>
    <row r="2011" spans="1:3" x14ac:dyDescent="0.55000000000000004">
      <c r="A2011" s="18">
        <v>44083</v>
      </c>
      <c r="B2011" s="16">
        <v>2</v>
      </c>
      <c r="C2011" s="16">
        <v>1</v>
      </c>
    </row>
  </sheetData>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SUMMARY COMPARISON</vt:lpstr>
      <vt:lpstr>All Year Recapture analysis</vt:lpstr>
      <vt:lpstr>SECTIONS</vt:lpstr>
      <vt:lpstr>Aerial Redds</vt:lpstr>
      <vt:lpstr>2021 draft carcass</vt:lpstr>
      <vt:lpstr>2000-2020 raw data carcass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Killam, Doug@Wildlife</dc:creator>
  <cp:lastModifiedBy>Nick</cp:lastModifiedBy>
  <dcterms:created xsi:type="dcterms:W3CDTF">2021-09-13T14:56:53Z</dcterms:created>
  <dcterms:modified xsi:type="dcterms:W3CDTF">2024-10-18T17:38:56Z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6e685f86-ed8d-482b-be3a-2b7af73f9b7f_Enabled">
    <vt:lpwstr>True</vt:lpwstr>
  </property>
  <property fmtid="{D5CDD505-2E9C-101B-9397-08002B2CF9AE}" pid="3" name="MSIP_Label_6e685f86-ed8d-482b-be3a-2b7af73f9b7f_SiteId">
    <vt:lpwstr>4b633c25-efbf-4006-9f15-07442ba7aa0b</vt:lpwstr>
  </property>
  <property fmtid="{D5CDD505-2E9C-101B-9397-08002B2CF9AE}" pid="4" name="MSIP_Label_6e685f86-ed8d-482b-be3a-2b7af73f9b7f_Owner">
    <vt:lpwstr>Doug.Killam@wildlife.ca.gov</vt:lpwstr>
  </property>
  <property fmtid="{D5CDD505-2E9C-101B-9397-08002B2CF9AE}" pid="5" name="MSIP_Label_6e685f86-ed8d-482b-be3a-2b7af73f9b7f_SetDate">
    <vt:lpwstr>2021-09-13T15:36:08.8085456Z</vt:lpwstr>
  </property>
  <property fmtid="{D5CDD505-2E9C-101B-9397-08002B2CF9AE}" pid="6" name="MSIP_Label_6e685f86-ed8d-482b-be3a-2b7af73f9b7f_Name">
    <vt:lpwstr>General</vt:lpwstr>
  </property>
  <property fmtid="{D5CDD505-2E9C-101B-9397-08002B2CF9AE}" pid="7" name="MSIP_Label_6e685f86-ed8d-482b-be3a-2b7af73f9b7f_Application">
    <vt:lpwstr>Microsoft Azure Information Protection</vt:lpwstr>
  </property>
  <property fmtid="{D5CDD505-2E9C-101B-9397-08002B2CF9AE}" pid="8" name="MSIP_Label_6e685f86-ed8d-482b-be3a-2b7af73f9b7f_ActionId">
    <vt:lpwstr>cfaed1bd-f067-43fc-8d89-af90c590bdc0</vt:lpwstr>
  </property>
  <property fmtid="{D5CDD505-2E9C-101B-9397-08002B2CF9AE}" pid="9" name="MSIP_Label_6e685f86-ed8d-482b-be3a-2b7af73f9b7f_Extended_MSFT_Method">
    <vt:lpwstr>Automatic</vt:lpwstr>
  </property>
  <property fmtid="{D5CDD505-2E9C-101B-9397-08002B2CF9AE}" pid="10" name="Sensitivity">
    <vt:lpwstr>General</vt:lpwstr>
  </property>
</Properties>
</file>